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390" activeTab="0"/>
  </bookViews>
  <sheets>
    <sheet name="Атест-Карта" sheetId="1" r:id="rId1"/>
    <sheet name="ОБЩО" sheetId="2" r:id="rId2"/>
  </sheets>
  <definedNames/>
  <calcPr fullCalcOnLoad="1"/>
</workbook>
</file>

<file path=xl/sharedStrings.xml><?xml version="1.0" encoding="utf-8"?>
<sst xmlns="http://schemas.openxmlformats.org/spreadsheetml/2006/main" count="341" uniqueCount="243">
  <si>
    <t>ИНСТИТУТ ПО НЕВРОБИОЛОГИЯ</t>
  </si>
  <si>
    <t>Атестационна Карта на Учен</t>
  </si>
  <si>
    <t>Име, Презиме, Фамилия:</t>
  </si>
  <si>
    <t>Научна Степен:</t>
  </si>
  <si>
    <t>Научно Звание:</t>
  </si>
  <si>
    <t>Секция/Лаборатория:</t>
  </si>
  <si>
    <t>I. Научно-изследователска дейност</t>
  </si>
  <si>
    <t>Брой</t>
  </si>
  <si>
    <t>Оценъчни точки</t>
  </si>
  <si>
    <t>Общ брой точки</t>
  </si>
  <si>
    <t>A</t>
  </si>
  <si>
    <t>B</t>
  </si>
  <si>
    <t>АхВ</t>
  </si>
  <si>
    <t>1.1. Публикации</t>
  </si>
  <si>
    <t>1.1.1. Монография в чужбина</t>
  </si>
  <si>
    <t>100/бр.</t>
  </si>
  <si>
    <t>1.1.2. Монография в България на чужд език</t>
  </si>
  <si>
    <t>70/бр.</t>
  </si>
  <si>
    <t>1.1.3. Монография в България на български език</t>
  </si>
  <si>
    <t>60/бр.</t>
  </si>
  <si>
    <t>1.1.4. Студия в списание с ISI импакт-фактор</t>
  </si>
  <si>
    <t>50/бр.</t>
  </si>
  <si>
    <t>30/бр.</t>
  </si>
  <si>
    <t>15/бр.</t>
  </si>
  <si>
    <t>1.1.7. Статия в списание с ISI импакт-фактор</t>
  </si>
  <si>
    <t>10/бр.</t>
  </si>
  <si>
    <t>1.1.10. Доклад публикуван в сборник трудове от международна конференция</t>
  </si>
  <si>
    <t>8/бр.</t>
  </si>
  <si>
    <t>1.1.11. Доклад публикуван в сборник трудове от национална конференция</t>
  </si>
  <si>
    <t>4/бр.</t>
  </si>
  <si>
    <t>2/бр.</t>
  </si>
  <si>
    <t>1.2.3. Цитирания в дисертации (без автореферати)</t>
  </si>
  <si>
    <t>1/бр.</t>
  </si>
  <si>
    <t>1.3. Научни форуми (конференция/конгрес)</t>
  </si>
  <si>
    <r>
      <t xml:space="preserve">1.3.1. Пленарен доклад на </t>
    </r>
    <r>
      <rPr>
        <sz val="11"/>
        <color indexed="8"/>
        <rFont val="Times New Roman"/>
        <family val="1"/>
      </rPr>
      <t>международен форум</t>
    </r>
  </si>
  <si>
    <t>1.3.2. Доклад на международен форум</t>
  </si>
  <si>
    <t>1.3.3. Постер на международен форум</t>
  </si>
  <si>
    <t>5/бр.</t>
  </si>
  <si>
    <t>1.3.4. Пленарен доклад на национален форум с чуждестранно участие</t>
  </si>
  <si>
    <t>1.3.5. Доклад на национален форум с чуждестранно участие</t>
  </si>
  <si>
    <t>6/бр.</t>
  </si>
  <si>
    <t>1.3.6. Постер на национален форум с чуждестранно участие</t>
  </si>
  <si>
    <t>3/бр.</t>
  </si>
  <si>
    <t>1.3.7. Пленарен доклад на национален форум</t>
  </si>
  <si>
    <t>1.3.8. Доклад на национален форум</t>
  </si>
  <si>
    <t>1.3.9. Постер на национален форум</t>
  </si>
  <si>
    <t>1.3.10. Доклад на семинар у нас</t>
  </si>
  <si>
    <t>1.3.11. Доклад (лекция) на семинар в чуждестранен университет или институт</t>
  </si>
  <si>
    <t>1.4. Научни проекти</t>
  </si>
  <si>
    <t>1.4.1. Ръководител на научен проект, финансиран от външни за България източници</t>
  </si>
  <si>
    <t>30/год.</t>
  </si>
  <si>
    <t>1.4.2. Участник в научен проект, финансиран от външни за България източници</t>
  </si>
  <si>
    <t>12/год.</t>
  </si>
  <si>
    <t>1.4.3. Ръководител на научен проект, финансиран от български източници</t>
  </si>
  <si>
    <t>20/год.</t>
  </si>
  <si>
    <t>1.4.4. Участник в научен проект, финансиран от български източници</t>
  </si>
  <si>
    <t xml:space="preserve"> 8/год.</t>
  </si>
  <si>
    <t>1.4.5. Участие в подготовката на подаден, но неодобрен, научен проект</t>
  </si>
  <si>
    <t xml:space="preserve"> 3/бр.</t>
  </si>
  <si>
    <t>1.5. Привлечени финансови средства</t>
  </si>
  <si>
    <r>
      <t xml:space="preserve">1.5.1. Дялово участие на оценявания в получените средства за дейностите по т.1.4.1-4 </t>
    </r>
    <r>
      <rPr>
        <i/>
        <sz val="11"/>
        <rFont val="Times New Roman"/>
        <family val="1"/>
      </rPr>
      <t>(по данни на ръководителите на договорите за траншовете, получени през отчетния период)</t>
    </r>
  </si>
  <si>
    <t>1т. на 1000 лв.</t>
  </si>
  <si>
    <t>1.6. Дисертации</t>
  </si>
  <si>
    <t>1.6.1. Защитена дисертация за ОНС “Доктор”</t>
  </si>
  <si>
    <t>15 т.</t>
  </si>
  <si>
    <t>1.6.2. Защитена дисертация за “Доктор на науките”</t>
  </si>
  <si>
    <t>60 т.</t>
  </si>
  <si>
    <t>2.1. Проекти и договори за реализиране и комерсиализация на научни продукти, сключени чрез СНЗ</t>
  </si>
  <si>
    <t>2.1.1. Ръководител на проект или договор за реализиране и комерсиализация на научни продукти</t>
  </si>
  <si>
    <t>2.1.2. Участник в проект или договор за реализиране и комерсиализация на научни продукти</t>
  </si>
  <si>
    <t>8/год.</t>
  </si>
  <si>
    <t>2.2. Патенти, лицензи и авторски права върху програмни продукти, промишлени образци, полезни модели, запазени марки, заявени чрез СНЗ</t>
  </si>
  <si>
    <t>2.2.1. Патенти в чужбина</t>
  </si>
  <si>
    <t>2.2.2. Продаден лиценз в чужбина</t>
  </si>
  <si>
    <t>2.2.3. Авторски права върху програмни продукти, промишлени образци, полезни модели и регистрирани марки в чужбина</t>
  </si>
  <si>
    <t>2.2.4. Патенти у нас</t>
  </si>
  <si>
    <t>35/бр.</t>
  </si>
  <si>
    <t>2.2.5. Продаден лиценз в България</t>
  </si>
  <si>
    <t>2.2.6. Авторски права върху програмни продукти, промишлени образци, полезни модели и регистрирани марки у нас</t>
  </si>
  <si>
    <t>25/бр.</t>
  </si>
  <si>
    <t>2.2.7. Заявен патент в чужбина</t>
  </si>
  <si>
    <t>20/бр.</t>
  </si>
  <si>
    <t>2.2.8. Заявен патент в България</t>
  </si>
  <si>
    <t>2.3. Съставителска дейност</t>
  </si>
  <si>
    <t>2.3.1. Съставител на научен сборник издаден в чужбина</t>
  </si>
  <si>
    <t>2.3.2. Съставител на научен сборник издаден в България</t>
  </si>
  <si>
    <t>2.3.3. Създаване на енциклопедии, речници и справочници</t>
  </si>
  <si>
    <t>5/участ.</t>
  </si>
  <si>
    <t>2.3.4. Създаване на музейни сбирки, научни колекции, изложби и други културни изяви</t>
  </si>
  <si>
    <t>2.4. Научно-популярна дейност и преводи</t>
  </si>
  <si>
    <t>2.4.1. Научно-популярна книга</t>
  </si>
  <si>
    <t>2.4.2. Научно-популярна статия</t>
  </si>
  <si>
    <t>2.4.3. Лекции и други обществени изяви за популяризиране на научни постижения</t>
  </si>
  <si>
    <t>3/участ.</t>
  </si>
  <si>
    <t>2.4.5. Превод на научни произведения</t>
  </si>
  <si>
    <t>0,1/стр.</t>
  </si>
  <si>
    <t>2.5. Създаване на информационен продукт</t>
  </si>
  <si>
    <t>2.5.1. Създаване на програмни и информационни продукти</t>
  </si>
  <si>
    <t>2.6. Сервизна дейност</t>
  </si>
  <si>
    <t xml:space="preserve">2.6.1. Извършване на регулярна сервизна дейност от учени </t>
  </si>
  <si>
    <t>5/год.</t>
  </si>
  <si>
    <t>2.7. Привлечени финансови средства</t>
  </si>
  <si>
    <r>
      <t xml:space="preserve">2.7.1. Дялово участие на оценявания в получените средства за дейностите по раздел 2 </t>
    </r>
    <r>
      <rPr>
        <i/>
        <sz val="11"/>
        <rFont val="Times New Roman"/>
        <family val="1"/>
      </rPr>
      <t>(по данни на ръководителите на договорите за траншовете, получени през отчетния период)</t>
    </r>
  </si>
  <si>
    <t>1 т. на 1000 лв.</t>
  </si>
  <si>
    <t>2.8. Създаване на научна апаратура</t>
  </si>
  <si>
    <t>2.8.1. Разработка и реализиране на научна апаратура</t>
  </si>
  <si>
    <t>25 т. за разр.</t>
  </si>
  <si>
    <t>III. Учебно-образователна дейност</t>
  </si>
  <si>
    <t>3.1. Преподавателска дейност (лекции, упражнения, учебници, помагала, изпитни комисии)</t>
  </si>
  <si>
    <t>3.1.1. Часове лекции в ЦО-БАН</t>
  </si>
  <si>
    <t>0,2/час</t>
  </si>
  <si>
    <t>3.1.2. Часове лекции във ВУ</t>
  </si>
  <si>
    <t>0,1/час</t>
  </si>
  <si>
    <t>3.1.3. Часове упражнения в ЦО-БАН</t>
  </si>
  <si>
    <t>3.1.4. Часове упражнения във ВУ</t>
  </si>
  <si>
    <t>0,05/час</t>
  </si>
  <si>
    <t>3.1.5. Учебници за студенти – висше образование</t>
  </si>
  <si>
    <t>40/бр.</t>
  </si>
  <si>
    <t>3.1.6. Учебници за ученици за начално и средно образование</t>
  </si>
  <si>
    <t>3.1.7. Учебни помагала за студенти – висше образование</t>
  </si>
  <si>
    <t>3.1.8. Учебни помагала за ученици за начално и средно образование</t>
  </si>
  <si>
    <t>3.1.9. Участие в изпитни комисии (без изпити по т.3.1.1-2)</t>
  </si>
  <si>
    <t>0,5/участ.</t>
  </si>
  <si>
    <t>3.2. Ръководство на дипломанти, специализанти и докторанти</t>
  </si>
  <si>
    <t>3.2.1. Научен ръководител на защитили докторанти</t>
  </si>
  <si>
    <t>10/докт.</t>
  </si>
  <si>
    <t>3.2.2. Ръководство на докторанти (за година) в рамките на срока</t>
  </si>
  <si>
    <t>3/год.</t>
  </si>
  <si>
    <t>3.2.3. Ръководство на дипломанти</t>
  </si>
  <si>
    <t>2/дипл.</t>
  </si>
  <si>
    <t>3.2.4. Ръководство на специализанти и др.</t>
  </si>
  <si>
    <t>1/спец.</t>
  </si>
  <si>
    <t>IV. Научно-организационна дейност</t>
  </si>
  <si>
    <t>4.1. Участие в органи на управление на БАН</t>
  </si>
  <si>
    <t>4.1.1. Председател, зам.председател, главен научен секретар; председател, зам.председател, секретар на ОС на БАН</t>
  </si>
  <si>
    <t>40/год.</t>
  </si>
  <si>
    <t xml:space="preserve">4.1.2. Научен секретар </t>
  </si>
  <si>
    <t xml:space="preserve">4.1.3. Член на Управителния съвет на БАН </t>
  </si>
  <si>
    <t xml:space="preserve">4.1.3. Член на Общото събрание на БАН </t>
  </si>
  <si>
    <t>15/год.</t>
  </si>
  <si>
    <t>4.1.4. Член на експертна комисия или друга структура с експертни функции към управителните органи на БАН</t>
  </si>
  <si>
    <t>4.2. Участие в органи на управление на СНЗ в БАН</t>
  </si>
  <si>
    <t>4.2.1. Директор, зам.директор, научен секретар, председател на ОС; председател на научен съвет</t>
  </si>
  <si>
    <t>25/год.</t>
  </si>
  <si>
    <t>4.2.2. Зам.председател, секретар на НС</t>
  </si>
  <si>
    <t>10/год.</t>
  </si>
  <si>
    <t>4.2.3. Член на НС</t>
  </si>
  <si>
    <t>4.2.4. Член на комисия или друга структура с експертни функции в СНЗ (атестационна комисия и др.)</t>
  </si>
  <si>
    <t>4.2.5. Ръководител на секция (лаборатория, сектор)</t>
  </si>
  <si>
    <t>6/год.</t>
  </si>
  <si>
    <t>4.3. Участие в организационни и програмни комитети на международни и национални научни форуми</t>
  </si>
  <si>
    <t xml:space="preserve">4.3.1. Председател на организационен (програмен) комитет на международен форум </t>
  </si>
  <si>
    <t>4.3.2. Член на организационен (програмен) комитет на международен форум</t>
  </si>
  <si>
    <t>4.3.3. Председател на организационен (програмен) комитет на национален форум</t>
  </si>
  <si>
    <t>7/бр.</t>
  </si>
  <si>
    <t>4.3.4. Член на организационен (програмен) комитет на национален форум</t>
  </si>
  <si>
    <t>4.4. Участие в научни, експертни съвети, комисии и други в областта на науката и висшето образование у нас и в чужбина</t>
  </si>
  <si>
    <t>4.4.1. У нас</t>
  </si>
  <si>
    <t>4.4.2. В чужбина</t>
  </si>
  <si>
    <t>4.5. Участие в органи на управление на научни учреждения, организации и ВУ у нас и в чужбина</t>
  </si>
  <si>
    <t>4.5.1. У нас</t>
  </si>
  <si>
    <t>4.5.2. В чужбина</t>
  </si>
  <si>
    <t>4.6. Участие в редакционни колегии и съвети на национални, чуждестранни и международни научни издания</t>
  </si>
  <si>
    <t>4.6.1. Член на редакционна колегия (съвет) на национално научно издание</t>
  </si>
  <si>
    <t>4.6.2. Главен редактор на национално научно издание</t>
  </si>
  <si>
    <t>4.6.3. Член на редакционна колегия (съвет) на чуждестранно или международно научно издание</t>
  </si>
  <si>
    <t>4/год.</t>
  </si>
  <si>
    <t>4.6.4. Главен редактор на чуждестранно или международно научно издание</t>
  </si>
  <si>
    <t>V. Експертна дейност</t>
  </si>
  <si>
    <t>5.1. Участие в държавни и правителствени органи</t>
  </si>
  <si>
    <t>5.1.1. Участие в държавни и правителствени органи</t>
  </si>
  <si>
    <t>5.2. Участие в национални и международни съвети, комисии и други обществени органи и организации</t>
  </si>
  <si>
    <t>5.2.1. Участие в национални и международни съвети, комисии и други обществени органи и организации</t>
  </si>
  <si>
    <t>5.3. Експертна, консултантска и друга дейност в помощ на институции и органи на управление</t>
  </si>
  <si>
    <r>
      <t xml:space="preserve">5.3.1. </t>
    </r>
    <r>
      <rPr>
        <sz val="12"/>
        <rFont val="Times New Roman"/>
        <family val="1"/>
      </rPr>
      <t xml:space="preserve">Становища </t>
    </r>
    <r>
      <rPr>
        <sz val="11"/>
        <rFont val="Times New Roman"/>
        <family val="1"/>
      </rPr>
      <t>в помощ на институции и органи на управление</t>
    </r>
  </si>
  <si>
    <t>5.3.2. Експертна дейност в помощ на институции и органи на управление</t>
  </si>
  <si>
    <t>5.3.3. Консултантска дейност в помощ на институции и органи на управление</t>
  </si>
  <si>
    <t>3/бр. (или год.)</t>
  </si>
  <si>
    <t>5.4. Публична рецензентска дейност</t>
  </si>
  <si>
    <t>5.4.1. Рецензия за ОНС "доктор"</t>
  </si>
  <si>
    <t>5.4.2. Рецензия за "доктор на науките"</t>
  </si>
  <si>
    <t>5.4.3. Рецензия за ст.н.с. ІІ ст./доцент</t>
  </si>
  <si>
    <t>5.4.4. Рецензия за ст.н.с. І ст./професор</t>
  </si>
  <si>
    <t>5.4.5. Публична рецензия на книги</t>
  </si>
  <si>
    <t>5.4.6. Реферирана книга или статия</t>
  </si>
  <si>
    <t>5.4.7. Рецензия на „PhD Thesis” в чужбина</t>
  </si>
  <si>
    <t>5.4.8. Рецензия за „магистър”/”бакалавър”</t>
  </si>
  <si>
    <t>5.4.9. Рецензия за „член-кореспондент”</t>
  </si>
  <si>
    <t>5.5. Анонимна рецензентска дейност</t>
  </si>
  <si>
    <t>5.5.1. Анонимна рецензия на научна статия</t>
  </si>
  <si>
    <t>5.5.2. Анонимна рецензия на научен проект</t>
  </si>
  <si>
    <t>Дата:</t>
  </si>
  <si>
    <t>Подпис на атестирания:</t>
  </si>
  <si>
    <t>ОБЩО НАУЧНО-ИЗСЛЕДОВАТЕЛСКА ДЕЙНОСТ:</t>
  </si>
  <si>
    <t>II. Научно-приложна дейност</t>
  </si>
  <si>
    <t>ОБЩО НАУЧНО-ПРИЛОЖНА ДЕЙНОСТ:</t>
  </si>
  <si>
    <t>ОБЩО УЧЕБНО-ОБРАЗОВАТЕЛНА ДЕЙНОСТ:</t>
  </si>
  <si>
    <t>ОБЩО НАУЧНО-ОРГАНИЗАЦИОННА ДЕЙНОСТ:</t>
  </si>
  <si>
    <t>ОБЩО ЕКСПЕРТНА ДЕЙНОСТ:</t>
  </si>
  <si>
    <t>7.5/бр.</t>
  </si>
  <si>
    <r>
      <t xml:space="preserve">1.3.1a. Пленарен доклад на </t>
    </r>
    <r>
      <rPr>
        <i/>
        <sz val="11"/>
        <color indexed="8"/>
        <rFont val="Times New Roman"/>
        <family val="1"/>
      </rPr>
      <t>международен workshop</t>
    </r>
  </si>
  <si>
    <t>1.3.2a. Доклад на международен workshop</t>
  </si>
  <si>
    <t>1.3.3a. Постер на международен workshop</t>
  </si>
  <si>
    <t>2.5/бр.</t>
  </si>
  <si>
    <t>1.3.4a. Пленарен доклад на национален workshop с чуждестранно участие</t>
  </si>
  <si>
    <t>1.3.5a. Доклад на национален workshop с чуждестранно участие</t>
  </si>
  <si>
    <t>1.3.6a. Постер на национален workshop с чуждестранно участие</t>
  </si>
  <si>
    <t>1.5/бр.</t>
  </si>
  <si>
    <t>1.3.7a. Пленарен доклад на национален workshop</t>
  </si>
  <si>
    <t>1.3.8a. Доклад на национален workshop</t>
  </si>
  <si>
    <t>1.3.9a. Постер на национален workshop</t>
  </si>
  <si>
    <t>1.1.5. Студия в международно списание без ISI импакт-фактор</t>
  </si>
  <si>
    <t>1.1.6. Студия в национално списание без ISI импакт-фактор</t>
  </si>
  <si>
    <t>1.1.8. Статия в международно списание без ISI импакт-фактор</t>
  </si>
  <si>
    <t>1.1.9. Статия в национално списание без ISI импакт-фактор</t>
  </si>
  <si>
    <t>1.2. Цитирания без автоцитирания</t>
  </si>
  <si>
    <t>1.2.1. Цитирания в международни издания (вкл. патент)</t>
  </si>
  <si>
    <t>1.2.2. Цитирания в национални издания (вкл. патент)</t>
  </si>
  <si>
    <t>2.4.4 Участие в създаване на научно-популярни издания, видео-, теле- и кино-филми и изяви, които популяризират дейността на БАН</t>
  </si>
  <si>
    <t>период 1.01.2005 - 31.07.2010 г.</t>
  </si>
  <si>
    <t>1.4.6. Ръководител на научен проект, финансиран по ЕБР-БАН</t>
  </si>
  <si>
    <t>1.4.7. Участник в научен проект, финансиран по ЕБР-БАН</t>
  </si>
  <si>
    <t>13/год.</t>
  </si>
  <si>
    <t>4.3.1a. Председател на организационен (програмен) комитет на международен workshop</t>
  </si>
  <si>
    <t>4.3.2a. Член на организационен (програмен) комитет на международен workshop</t>
  </si>
  <si>
    <t>4.3.4a. Член на организационен (програмен) комитет на национален workshop</t>
  </si>
  <si>
    <t>4.3.3a. Председател на организационен (програмен) комитет на национален workshop</t>
  </si>
  <si>
    <t>2,5/бр</t>
  </si>
  <si>
    <t>3,5/бр.</t>
  </si>
  <si>
    <t>1,5/бр.</t>
  </si>
  <si>
    <t>e-mail за връзка:</t>
  </si>
  <si>
    <t>(*) Моля изпращайте електронно и разпечатано копие на Рени Калфин &lt;reni_kalfin@abv.bg&gt;</t>
  </si>
  <si>
    <t xml:space="preserve">(*) С цел икономия на хартия, ненужните редове могат да се изтрият </t>
  </si>
  <si>
    <t>МОЛЯ, ПОПЪЛВАЙТЕ САМО КОЛОНА "Брой А" *</t>
  </si>
  <si>
    <t>Дейности</t>
  </si>
  <si>
    <t>Точки</t>
  </si>
  <si>
    <t>І. Научно-изследователска дейност</t>
  </si>
  <si>
    <t>ІІ. Научно-приложна дейност</t>
  </si>
  <si>
    <t>ІІІ. Учебно-образователна дейност</t>
  </si>
  <si>
    <t>ІV. Научно-организационна дейност</t>
  </si>
  <si>
    <t>ОБЩ БРОЙ ТОЧКИ:</t>
  </si>
  <si>
    <t>КОРИГИРАЩ КОЕФИЦЕНТ:</t>
  </si>
  <si>
    <t>ОКОНЧАТЕЛЕН БРОЙ ТОЧКИ: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</si>
</sst>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9]dd\ mmmm\,\ yyyy"/>
    <numFmt numFmtId="173" formatCode="dd\.mm\.yyyy\ &quot;г.&quot;;@"/>
    <numFmt numFmtId="174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8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Times New Roman"/>
      <family val="1"/>
    </font>
    <font>
      <i/>
      <sz val="10"/>
      <color indexed="9"/>
      <name val="Arial"/>
      <family val="0"/>
    </font>
    <font>
      <i/>
      <sz val="11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Black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19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19" fillId="0" borderId="1" xfId="0" applyFont="1" applyBorder="1" applyAlignment="1">
      <alignment/>
    </xf>
    <xf numFmtId="0" fontId="14" fillId="2" borderId="1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0" borderId="18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74" fontId="5" fillId="0" borderId="5" xfId="0" applyNumberFormat="1" applyFont="1" applyFill="1" applyBorder="1" applyAlignment="1">
      <alignment horizontal="center" vertical="center" wrapText="1"/>
    </xf>
    <xf numFmtId="174" fontId="12" fillId="2" borderId="2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9" xfId="0" applyBorder="1" applyAlignment="1">
      <alignment/>
    </xf>
    <xf numFmtId="0" fontId="25" fillId="0" borderId="3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174" fontId="24" fillId="0" borderId="2" xfId="0" applyNumberFormat="1" applyFont="1" applyBorder="1" applyAlignment="1">
      <alignment horizontal="center" wrapText="1"/>
    </xf>
    <xf numFmtId="174" fontId="24" fillId="0" borderId="10" xfId="0" applyNumberFormat="1" applyFont="1" applyBorder="1" applyAlignment="1">
      <alignment horizontal="center" wrapText="1"/>
    </xf>
    <xf numFmtId="174" fontId="5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0.7109375" style="0" customWidth="1"/>
    <col min="2" max="4" width="8.7109375" style="0" customWidth="1"/>
  </cols>
  <sheetData>
    <row r="1" spans="1:4" ht="18">
      <c r="A1" s="58" t="s">
        <v>0</v>
      </c>
      <c r="B1" s="58"/>
      <c r="C1" s="58"/>
      <c r="D1" s="58"/>
    </row>
    <row r="2" spans="1:4" s="1" customFormat="1" ht="15.75">
      <c r="A2" s="59" t="s">
        <v>1</v>
      </c>
      <c r="B2" s="59"/>
      <c r="C2" s="59"/>
      <c r="D2" s="59"/>
    </row>
    <row r="3" spans="1:4" s="1" customFormat="1" ht="15.75">
      <c r="A3" s="59" t="s">
        <v>219</v>
      </c>
      <c r="B3" s="60"/>
      <c r="C3" s="60"/>
      <c r="D3" s="60"/>
    </row>
    <row r="4" spans="1:4" s="1" customFormat="1" ht="15.75">
      <c r="A4" s="64" t="s">
        <v>233</v>
      </c>
      <c r="B4" s="65"/>
      <c r="C4" s="65"/>
      <c r="D4" s="65"/>
    </row>
    <row r="5" spans="1:4" s="1" customFormat="1" ht="15.75">
      <c r="A5" s="61" t="s">
        <v>2</v>
      </c>
      <c r="B5" s="62"/>
      <c r="C5" s="62"/>
      <c r="D5" s="63"/>
    </row>
    <row r="6" spans="1:4" ht="12.75">
      <c r="A6" s="55" t="s">
        <v>3</v>
      </c>
      <c r="B6" s="56"/>
      <c r="C6" s="56"/>
      <c r="D6" s="57"/>
    </row>
    <row r="7" spans="1:4" ht="12.75">
      <c r="A7" s="55" t="s">
        <v>4</v>
      </c>
      <c r="B7" s="56"/>
      <c r="C7" s="56"/>
      <c r="D7" s="57"/>
    </row>
    <row r="8" spans="1:4" ht="12.75">
      <c r="A8" s="55" t="s">
        <v>5</v>
      </c>
      <c r="B8" s="56"/>
      <c r="C8" s="56"/>
      <c r="D8" s="57"/>
    </row>
    <row r="9" spans="1:4" ht="12.75">
      <c r="A9" s="68" t="s">
        <v>230</v>
      </c>
      <c r="B9" s="69"/>
      <c r="C9" s="69"/>
      <c r="D9" s="70"/>
    </row>
    <row r="10" spans="1:4" ht="12.75">
      <c r="A10" s="67" t="s">
        <v>231</v>
      </c>
      <c r="B10" s="67"/>
      <c r="C10" s="67"/>
      <c r="D10" s="67"/>
    </row>
    <row r="11" spans="1:4" ht="13.5" thickBot="1">
      <c r="A11" s="66" t="s">
        <v>232</v>
      </c>
      <c r="B11" s="66"/>
      <c r="C11" s="66"/>
      <c r="D11" s="66"/>
    </row>
    <row r="12" spans="1:4" ht="25.5">
      <c r="A12" s="44" t="s">
        <v>6</v>
      </c>
      <c r="B12" s="8" t="s">
        <v>7</v>
      </c>
      <c r="C12" s="7" t="s">
        <v>8</v>
      </c>
      <c r="D12" s="2" t="s">
        <v>9</v>
      </c>
    </row>
    <row r="13" spans="1:4" ht="16.5" thickBot="1">
      <c r="A13" s="45"/>
      <c r="B13" s="3" t="s">
        <v>10</v>
      </c>
      <c r="C13" s="3" t="s">
        <v>11</v>
      </c>
      <c r="D13" s="4" t="s">
        <v>12</v>
      </c>
    </row>
    <row r="14" spans="1:4" s="12" customFormat="1" ht="19.5" customHeight="1" thickBot="1">
      <c r="A14" s="37" t="s">
        <v>13</v>
      </c>
      <c r="B14" s="38"/>
      <c r="C14" s="38"/>
      <c r="D14" s="39"/>
    </row>
    <row r="15" spans="1:4" s="24" customFormat="1" ht="19.5" customHeight="1" thickBot="1">
      <c r="A15" s="21" t="s">
        <v>14</v>
      </c>
      <c r="B15" s="22">
        <v>0</v>
      </c>
      <c r="C15" s="22" t="s">
        <v>15</v>
      </c>
      <c r="D15" s="78">
        <f>B15*100</f>
        <v>0</v>
      </c>
    </row>
    <row r="16" spans="1:4" s="24" customFormat="1" ht="19.5" customHeight="1" thickBot="1">
      <c r="A16" s="20" t="s">
        <v>16</v>
      </c>
      <c r="B16" s="17">
        <v>0</v>
      </c>
      <c r="C16" s="17" t="s">
        <v>17</v>
      </c>
      <c r="D16" s="78">
        <f>B16*70</f>
        <v>0</v>
      </c>
    </row>
    <row r="17" spans="1:4" s="24" customFormat="1" ht="19.5" customHeight="1" thickBot="1">
      <c r="A17" s="20" t="s">
        <v>18</v>
      </c>
      <c r="B17" s="17">
        <v>0</v>
      </c>
      <c r="C17" s="17" t="s">
        <v>19</v>
      </c>
      <c r="D17" s="78">
        <f>B17*60</f>
        <v>0</v>
      </c>
    </row>
    <row r="18" spans="1:4" s="24" customFormat="1" ht="19.5" customHeight="1" thickBot="1">
      <c r="A18" s="20" t="s">
        <v>20</v>
      </c>
      <c r="B18" s="17">
        <v>0</v>
      </c>
      <c r="C18" s="17" t="s">
        <v>21</v>
      </c>
      <c r="D18" s="78">
        <f>B18*50</f>
        <v>0</v>
      </c>
    </row>
    <row r="19" spans="1:4" s="12" customFormat="1" ht="19.5" customHeight="1" thickBot="1">
      <c r="A19" s="20" t="s">
        <v>211</v>
      </c>
      <c r="B19" s="17">
        <v>0</v>
      </c>
      <c r="C19" s="17" t="s">
        <v>22</v>
      </c>
      <c r="D19" s="78">
        <f>B19*30</f>
        <v>0</v>
      </c>
    </row>
    <row r="20" spans="1:4" s="12" customFormat="1" ht="19.5" customHeight="1" thickBot="1">
      <c r="A20" s="21" t="s">
        <v>212</v>
      </c>
      <c r="B20" s="17">
        <v>0</v>
      </c>
      <c r="C20" s="22" t="s">
        <v>23</v>
      </c>
      <c r="D20" s="78">
        <f>B20*15</f>
        <v>0</v>
      </c>
    </row>
    <row r="21" spans="1:4" s="12" customFormat="1" ht="19.5" customHeight="1" thickBot="1">
      <c r="A21" s="20" t="s">
        <v>24</v>
      </c>
      <c r="B21" s="17">
        <v>0</v>
      </c>
      <c r="C21" s="17" t="s">
        <v>22</v>
      </c>
      <c r="D21" s="78">
        <f>B21*30</f>
        <v>0</v>
      </c>
    </row>
    <row r="22" spans="1:4" s="12" customFormat="1" ht="19.5" customHeight="1" thickBot="1">
      <c r="A22" s="20" t="s">
        <v>213</v>
      </c>
      <c r="B22" s="17">
        <v>0</v>
      </c>
      <c r="C22" s="17" t="s">
        <v>23</v>
      </c>
      <c r="D22" s="78">
        <f>B22*15</f>
        <v>0</v>
      </c>
    </row>
    <row r="23" spans="1:4" s="12" customFormat="1" ht="19.5" customHeight="1" thickBot="1">
      <c r="A23" s="20" t="s">
        <v>214</v>
      </c>
      <c r="B23" s="17">
        <v>0</v>
      </c>
      <c r="C23" s="17" t="s">
        <v>25</v>
      </c>
      <c r="D23" s="78">
        <f>B23*10</f>
        <v>0</v>
      </c>
    </row>
    <row r="24" spans="1:4" s="12" customFormat="1" ht="31.5" customHeight="1" thickBot="1">
      <c r="A24" s="20" t="s">
        <v>26</v>
      </c>
      <c r="B24" s="17">
        <v>0</v>
      </c>
      <c r="C24" s="23" t="s">
        <v>27</v>
      </c>
      <c r="D24" s="78">
        <f>B24*8</f>
        <v>0</v>
      </c>
    </row>
    <row r="25" spans="1:4" s="12" customFormat="1" ht="31.5" customHeight="1" thickBot="1">
      <c r="A25" s="20" t="s">
        <v>28</v>
      </c>
      <c r="B25" s="17">
        <v>0</v>
      </c>
      <c r="C25" s="23" t="s">
        <v>29</v>
      </c>
      <c r="D25" s="78">
        <f>B25*4</f>
        <v>0</v>
      </c>
    </row>
    <row r="26" spans="1:4" s="12" customFormat="1" ht="19.5" customHeight="1" thickBot="1">
      <c r="A26" s="37" t="s">
        <v>215</v>
      </c>
      <c r="B26" s="38"/>
      <c r="C26" s="38"/>
      <c r="D26" s="39"/>
    </row>
    <row r="27" spans="1:4" s="12" customFormat="1" ht="19.5" customHeight="1" thickBot="1">
      <c r="A27" s="20" t="s">
        <v>216</v>
      </c>
      <c r="B27" s="17">
        <v>0</v>
      </c>
      <c r="C27" s="17" t="s">
        <v>29</v>
      </c>
      <c r="D27" s="78">
        <f>B27*4</f>
        <v>0</v>
      </c>
    </row>
    <row r="28" spans="1:4" s="12" customFormat="1" ht="19.5" customHeight="1" thickBot="1">
      <c r="A28" s="20" t="s">
        <v>217</v>
      </c>
      <c r="B28" s="17">
        <v>0</v>
      </c>
      <c r="C28" s="17" t="s">
        <v>30</v>
      </c>
      <c r="D28" s="78">
        <f>B28*2</f>
        <v>0</v>
      </c>
    </row>
    <row r="29" spans="1:4" s="12" customFormat="1" ht="19.5" customHeight="1" thickBot="1">
      <c r="A29" s="20" t="s">
        <v>31</v>
      </c>
      <c r="B29" s="17">
        <v>0</v>
      </c>
      <c r="C29" s="17" t="s">
        <v>32</v>
      </c>
      <c r="D29" s="78">
        <f>B29*1</f>
        <v>0</v>
      </c>
    </row>
    <row r="30" spans="1:4" s="12" customFormat="1" ht="19.5" customHeight="1" thickBot="1">
      <c r="A30" s="37" t="s">
        <v>33</v>
      </c>
      <c r="B30" s="38"/>
      <c r="C30" s="38"/>
      <c r="D30" s="39"/>
    </row>
    <row r="31" spans="1:4" s="12" customFormat="1" ht="19.5" customHeight="1" thickBot="1">
      <c r="A31" s="20" t="s">
        <v>34</v>
      </c>
      <c r="B31" s="17">
        <v>0</v>
      </c>
      <c r="C31" s="17" t="s">
        <v>23</v>
      </c>
      <c r="D31" s="78">
        <f>B31*15</f>
        <v>0</v>
      </c>
    </row>
    <row r="32" spans="1:4" s="72" customFormat="1" ht="19.5" customHeight="1" thickBot="1">
      <c r="A32" s="71" t="s">
        <v>200</v>
      </c>
      <c r="B32" s="23">
        <v>0</v>
      </c>
      <c r="C32" s="23" t="s">
        <v>199</v>
      </c>
      <c r="D32" s="78">
        <f>B32*7.5</f>
        <v>0</v>
      </c>
    </row>
    <row r="33" spans="1:4" s="24" customFormat="1" ht="19.5" customHeight="1" thickBot="1">
      <c r="A33" s="73" t="s">
        <v>35</v>
      </c>
      <c r="B33" s="23">
        <v>0</v>
      </c>
      <c r="C33" s="23" t="s">
        <v>25</v>
      </c>
      <c r="D33" s="78">
        <f>B33*10</f>
        <v>0</v>
      </c>
    </row>
    <row r="34" spans="1:4" s="72" customFormat="1" ht="19.5" customHeight="1" thickBot="1">
      <c r="A34" s="71" t="s">
        <v>201</v>
      </c>
      <c r="B34" s="23">
        <v>0</v>
      </c>
      <c r="C34" s="23" t="s">
        <v>37</v>
      </c>
      <c r="D34" s="78">
        <f>B34*5</f>
        <v>0</v>
      </c>
    </row>
    <row r="35" spans="1:4" s="24" customFormat="1" ht="19.5" customHeight="1" thickBot="1">
      <c r="A35" s="73" t="s">
        <v>36</v>
      </c>
      <c r="B35" s="23">
        <v>0</v>
      </c>
      <c r="C35" s="23" t="s">
        <v>37</v>
      </c>
      <c r="D35" s="78">
        <f>B35*5</f>
        <v>0</v>
      </c>
    </row>
    <row r="36" spans="1:4" s="72" customFormat="1" ht="19.5" customHeight="1" thickBot="1">
      <c r="A36" s="71" t="s">
        <v>202</v>
      </c>
      <c r="B36" s="23">
        <v>0</v>
      </c>
      <c r="C36" s="23" t="s">
        <v>203</v>
      </c>
      <c r="D36" s="78">
        <f>B36*2.5</f>
        <v>0</v>
      </c>
    </row>
    <row r="37" spans="1:4" s="24" customFormat="1" ht="31.5" customHeight="1" thickBot="1">
      <c r="A37" s="73" t="s">
        <v>38</v>
      </c>
      <c r="B37" s="23">
        <v>0</v>
      </c>
      <c r="C37" s="23" t="s">
        <v>25</v>
      </c>
      <c r="D37" s="78">
        <f>B37*10</f>
        <v>0</v>
      </c>
    </row>
    <row r="38" spans="1:4" s="72" customFormat="1" ht="31.5" customHeight="1" thickBot="1">
      <c r="A38" s="71" t="s">
        <v>204</v>
      </c>
      <c r="B38" s="23">
        <v>0</v>
      </c>
      <c r="C38" s="23" t="s">
        <v>37</v>
      </c>
      <c r="D38" s="78">
        <f>B38*5</f>
        <v>0</v>
      </c>
    </row>
    <row r="39" spans="1:4" s="24" customFormat="1" ht="19.5" customHeight="1" thickBot="1">
      <c r="A39" s="73" t="s">
        <v>39</v>
      </c>
      <c r="B39" s="23">
        <v>0</v>
      </c>
      <c r="C39" s="23" t="s">
        <v>40</v>
      </c>
      <c r="D39" s="78">
        <f>B39*6</f>
        <v>0</v>
      </c>
    </row>
    <row r="40" spans="1:4" s="72" customFormat="1" ht="31.5" customHeight="1" thickBot="1">
      <c r="A40" s="74" t="s">
        <v>205</v>
      </c>
      <c r="B40" s="25">
        <v>0</v>
      </c>
      <c r="C40" s="25" t="s">
        <v>42</v>
      </c>
      <c r="D40" s="79">
        <f>B40*3</f>
        <v>0</v>
      </c>
    </row>
    <row r="41" spans="1:4" s="24" customFormat="1" ht="19.5" customHeight="1" thickBot="1">
      <c r="A41" s="75" t="s">
        <v>41</v>
      </c>
      <c r="B41" s="25">
        <v>0</v>
      </c>
      <c r="C41" s="25" t="s">
        <v>42</v>
      </c>
      <c r="D41" s="79">
        <f>B41*3</f>
        <v>0</v>
      </c>
    </row>
    <row r="42" spans="1:4" s="72" customFormat="1" ht="31.5" customHeight="1" thickBot="1">
      <c r="A42" s="71" t="s">
        <v>206</v>
      </c>
      <c r="B42" s="23">
        <v>0</v>
      </c>
      <c r="C42" s="23" t="s">
        <v>207</v>
      </c>
      <c r="D42" s="78">
        <f>B42*1.5</f>
        <v>0</v>
      </c>
    </row>
    <row r="43" spans="1:4" s="24" customFormat="1" ht="19.5" customHeight="1" thickBot="1">
      <c r="A43" s="73" t="s">
        <v>43</v>
      </c>
      <c r="B43" s="23">
        <v>0</v>
      </c>
      <c r="C43" s="23" t="s">
        <v>37</v>
      </c>
      <c r="D43" s="78">
        <f>B43*5</f>
        <v>0</v>
      </c>
    </row>
    <row r="44" spans="1:4" s="72" customFormat="1" ht="19.5" customHeight="1" thickBot="1">
      <c r="A44" s="71" t="s">
        <v>208</v>
      </c>
      <c r="B44" s="23">
        <v>0</v>
      </c>
      <c r="C44" s="23" t="s">
        <v>203</v>
      </c>
      <c r="D44" s="78">
        <f>B44*2.5</f>
        <v>0</v>
      </c>
    </row>
    <row r="45" spans="1:4" s="24" customFormat="1" ht="19.5" customHeight="1" thickBot="1">
      <c r="A45" s="73" t="s">
        <v>44</v>
      </c>
      <c r="B45" s="23">
        <v>0</v>
      </c>
      <c r="C45" s="23" t="s">
        <v>42</v>
      </c>
      <c r="D45" s="78">
        <f>B45*3</f>
        <v>0</v>
      </c>
    </row>
    <row r="46" spans="1:4" s="72" customFormat="1" ht="19.5" customHeight="1" thickBot="1">
      <c r="A46" s="71" t="s">
        <v>209</v>
      </c>
      <c r="B46" s="23">
        <v>0</v>
      </c>
      <c r="C46" s="23" t="s">
        <v>207</v>
      </c>
      <c r="D46" s="78">
        <f>B46*1.5</f>
        <v>0</v>
      </c>
    </row>
    <row r="47" spans="1:4" s="24" customFormat="1" ht="19.5" customHeight="1" thickBot="1">
      <c r="A47" s="73" t="s">
        <v>45</v>
      </c>
      <c r="B47" s="23">
        <v>0</v>
      </c>
      <c r="C47" s="23" t="s">
        <v>30</v>
      </c>
      <c r="D47" s="78">
        <f>B47*2</f>
        <v>0</v>
      </c>
    </row>
    <row r="48" spans="1:4" s="72" customFormat="1" ht="19.5" customHeight="1" thickBot="1">
      <c r="A48" s="71" t="s">
        <v>210</v>
      </c>
      <c r="B48" s="23">
        <v>0</v>
      </c>
      <c r="C48" s="23" t="s">
        <v>32</v>
      </c>
      <c r="D48" s="78">
        <f>B48*1</f>
        <v>0</v>
      </c>
    </row>
    <row r="49" spans="1:4" s="24" customFormat="1" ht="19.5" customHeight="1" thickBot="1">
      <c r="A49" s="73" t="s">
        <v>46</v>
      </c>
      <c r="B49" s="23">
        <v>0</v>
      </c>
      <c r="C49" s="23" t="s">
        <v>42</v>
      </c>
      <c r="D49" s="78">
        <f>B49*3</f>
        <v>0</v>
      </c>
    </row>
    <row r="50" spans="1:4" s="12" customFormat="1" ht="31.5" customHeight="1" thickBot="1">
      <c r="A50" s="21" t="s">
        <v>47</v>
      </c>
      <c r="B50" s="22">
        <v>0</v>
      </c>
      <c r="C50" s="22" t="s">
        <v>27</v>
      </c>
      <c r="D50" s="79">
        <f>B50*8</f>
        <v>0</v>
      </c>
    </row>
    <row r="51" spans="1:4" s="12" customFormat="1" ht="19.5" customHeight="1" thickBot="1">
      <c r="A51" s="50" t="s">
        <v>48</v>
      </c>
      <c r="B51" s="51"/>
      <c r="C51" s="51"/>
      <c r="D51" s="52"/>
    </row>
    <row r="52" spans="1:4" s="12" customFormat="1" ht="31.5" customHeight="1" thickBot="1">
      <c r="A52" s="20" t="s">
        <v>49</v>
      </c>
      <c r="B52" s="17">
        <v>0</v>
      </c>
      <c r="C52" s="17" t="s">
        <v>50</v>
      </c>
      <c r="D52" s="78">
        <f>B52*30</f>
        <v>0</v>
      </c>
    </row>
    <row r="53" spans="1:4" s="12" customFormat="1" ht="31.5" customHeight="1" thickBot="1">
      <c r="A53" s="20" t="s">
        <v>51</v>
      </c>
      <c r="B53" s="17">
        <v>0</v>
      </c>
      <c r="C53" s="17" t="s">
        <v>52</v>
      </c>
      <c r="D53" s="78">
        <f>B53*12</f>
        <v>0</v>
      </c>
    </row>
    <row r="54" spans="1:4" s="12" customFormat="1" ht="31.5" customHeight="1" thickBot="1">
      <c r="A54" s="20" t="s">
        <v>53</v>
      </c>
      <c r="B54" s="17">
        <v>0</v>
      </c>
      <c r="C54" s="17" t="s">
        <v>54</v>
      </c>
      <c r="D54" s="78">
        <f>B54*20</f>
        <v>0</v>
      </c>
    </row>
    <row r="55" spans="1:4" s="12" customFormat="1" ht="31.5" customHeight="1" thickBot="1">
      <c r="A55" s="20" t="s">
        <v>55</v>
      </c>
      <c r="B55" s="17">
        <v>0</v>
      </c>
      <c r="C55" s="17" t="s">
        <v>56</v>
      </c>
      <c r="D55" s="78">
        <f>B55*8</f>
        <v>0</v>
      </c>
    </row>
    <row r="56" spans="1:4" s="12" customFormat="1" ht="31.5" customHeight="1" thickBot="1">
      <c r="A56" s="20" t="s">
        <v>57</v>
      </c>
      <c r="B56" s="17">
        <v>0</v>
      </c>
      <c r="C56" s="17" t="s">
        <v>58</v>
      </c>
      <c r="D56" s="78">
        <f>B56*3</f>
        <v>0</v>
      </c>
    </row>
    <row r="57" spans="1:4" s="24" customFormat="1" ht="31.5" customHeight="1" thickBot="1">
      <c r="A57" s="71" t="s">
        <v>220</v>
      </c>
      <c r="B57" s="23">
        <v>0</v>
      </c>
      <c r="C57" s="23" t="s">
        <v>222</v>
      </c>
      <c r="D57" s="78">
        <f>B57*13</f>
        <v>0</v>
      </c>
    </row>
    <row r="58" spans="1:4" s="24" customFormat="1" ht="31.5" customHeight="1" thickBot="1">
      <c r="A58" s="74" t="s">
        <v>221</v>
      </c>
      <c r="B58" s="77">
        <v>0</v>
      </c>
      <c r="C58" s="23" t="s">
        <v>100</v>
      </c>
      <c r="D58" s="78">
        <f>B58*5</f>
        <v>0</v>
      </c>
    </row>
    <row r="59" spans="1:4" s="12" customFormat="1" ht="19.5" customHeight="1" thickBot="1">
      <c r="A59" s="37" t="s">
        <v>59</v>
      </c>
      <c r="B59" s="38"/>
      <c r="C59" s="38"/>
      <c r="D59" s="39"/>
    </row>
    <row r="60" spans="1:4" s="12" customFormat="1" ht="48" customHeight="1" thickBot="1">
      <c r="A60" s="20" t="s">
        <v>60</v>
      </c>
      <c r="B60" s="17">
        <v>0</v>
      </c>
      <c r="C60" s="17" t="s">
        <v>61</v>
      </c>
      <c r="D60" s="78">
        <f>B60/1000</f>
        <v>0</v>
      </c>
    </row>
    <row r="61" spans="1:4" s="12" customFormat="1" ht="19.5" customHeight="1" thickBot="1">
      <c r="A61" s="54" t="s">
        <v>62</v>
      </c>
      <c r="B61" s="38"/>
      <c r="C61" s="38"/>
      <c r="D61" s="39"/>
    </row>
    <row r="62" spans="1:4" s="12" customFormat="1" ht="19.5" customHeight="1" thickBot="1">
      <c r="A62" s="20" t="s">
        <v>63</v>
      </c>
      <c r="B62" s="17">
        <v>0</v>
      </c>
      <c r="C62" s="17" t="s">
        <v>64</v>
      </c>
      <c r="D62" s="78">
        <f>B62*15</f>
        <v>0</v>
      </c>
    </row>
    <row r="63" spans="1:4" s="12" customFormat="1" ht="19.5" customHeight="1" thickBot="1">
      <c r="A63" s="20" t="s">
        <v>65</v>
      </c>
      <c r="B63" s="17">
        <v>0</v>
      </c>
      <c r="C63" s="17" t="s">
        <v>66</v>
      </c>
      <c r="D63" s="78">
        <f>B63*60</f>
        <v>0</v>
      </c>
    </row>
    <row r="64" spans="1:4" s="12" customFormat="1" ht="19.5" customHeight="1" thickBot="1">
      <c r="A64" s="9" t="s">
        <v>193</v>
      </c>
      <c r="B64" s="10"/>
      <c r="C64" s="10"/>
      <c r="D64" s="80">
        <f>SUM(D15:D63)</f>
        <v>0</v>
      </c>
    </row>
    <row r="65" ht="13.5" thickBot="1"/>
    <row r="66" spans="1:4" s="5" customFormat="1" ht="25.5" customHeight="1">
      <c r="A66" s="44" t="s">
        <v>194</v>
      </c>
      <c r="B66" s="8" t="s">
        <v>7</v>
      </c>
      <c r="C66" s="7" t="s">
        <v>8</v>
      </c>
      <c r="D66" s="2" t="s">
        <v>9</v>
      </c>
    </row>
    <row r="67" spans="1:4" s="5" customFormat="1" ht="16.5" customHeight="1" thickBot="1">
      <c r="A67" s="49"/>
      <c r="B67" s="3" t="s">
        <v>10</v>
      </c>
      <c r="C67" s="3" t="s">
        <v>11</v>
      </c>
      <c r="D67" s="4" t="s">
        <v>12</v>
      </c>
    </row>
    <row r="68" spans="1:58" s="14" customFormat="1" ht="30" customHeight="1" thickBot="1">
      <c r="A68" s="85" t="s">
        <v>67</v>
      </c>
      <c r="B68" s="86"/>
      <c r="C68" s="86"/>
      <c r="D68" s="8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1:4" s="24" customFormat="1" ht="31.5" customHeight="1" thickBot="1">
      <c r="A69" s="21" t="s">
        <v>68</v>
      </c>
      <c r="B69" s="22">
        <v>0</v>
      </c>
      <c r="C69" s="22" t="s">
        <v>54</v>
      </c>
      <c r="D69" s="82">
        <f>B69*20</f>
        <v>0</v>
      </c>
    </row>
    <row r="70" spans="1:58" s="12" customFormat="1" ht="31.5" customHeight="1" thickBot="1">
      <c r="A70" s="21" t="s">
        <v>69</v>
      </c>
      <c r="B70" s="22">
        <v>0</v>
      </c>
      <c r="C70" s="22" t="s">
        <v>70</v>
      </c>
      <c r="D70" s="82">
        <f>B70*8</f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</row>
    <row r="71" spans="1:58" s="12" customFormat="1" ht="37.5" customHeight="1" thickBot="1">
      <c r="A71" s="50" t="s">
        <v>71</v>
      </c>
      <c r="B71" s="51"/>
      <c r="C71" s="51"/>
      <c r="D71" s="5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</row>
    <row r="72" spans="1:58" s="12" customFormat="1" ht="19.5" customHeight="1" thickBot="1">
      <c r="A72" s="20" t="s">
        <v>72</v>
      </c>
      <c r="B72" s="17">
        <v>0</v>
      </c>
      <c r="C72" s="17" t="s">
        <v>17</v>
      </c>
      <c r="D72" s="81">
        <f>B72*70</f>
        <v>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</row>
    <row r="73" spans="1:58" s="12" customFormat="1" ht="19.5" customHeight="1" thickBot="1">
      <c r="A73" s="20" t="s">
        <v>73</v>
      </c>
      <c r="B73" s="17">
        <v>0</v>
      </c>
      <c r="C73" s="17" t="s">
        <v>15</v>
      </c>
      <c r="D73" s="81">
        <f>B73*100</f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</row>
    <row r="74" spans="1:58" s="12" customFormat="1" ht="31.5" customHeight="1" thickBot="1">
      <c r="A74" s="21" t="s">
        <v>74</v>
      </c>
      <c r="B74" s="22">
        <v>0</v>
      </c>
      <c r="C74" s="22" t="s">
        <v>21</v>
      </c>
      <c r="D74" s="82">
        <f>B74*50</f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</row>
    <row r="75" spans="1:58" s="12" customFormat="1" ht="19.5" customHeight="1" thickBot="1">
      <c r="A75" s="20" t="s">
        <v>75</v>
      </c>
      <c r="B75" s="17">
        <v>0</v>
      </c>
      <c r="C75" s="17" t="s">
        <v>76</v>
      </c>
      <c r="D75" s="81">
        <f>B75*35</f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</row>
    <row r="76" spans="1:58" s="12" customFormat="1" ht="19.5" customHeight="1" thickBot="1">
      <c r="A76" s="20" t="s">
        <v>77</v>
      </c>
      <c r="B76" s="17">
        <v>0</v>
      </c>
      <c r="C76" s="17" t="s">
        <v>21</v>
      </c>
      <c r="D76" s="81">
        <f>B76*50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</row>
    <row r="77" spans="1:58" s="12" customFormat="1" ht="31.5" customHeight="1" thickBot="1">
      <c r="A77" s="20" t="s">
        <v>78</v>
      </c>
      <c r="B77" s="17">
        <v>0</v>
      </c>
      <c r="C77" s="17" t="s">
        <v>79</v>
      </c>
      <c r="D77" s="81">
        <f>B77*25</f>
        <v>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</row>
    <row r="78" spans="1:58" s="12" customFormat="1" ht="19.5" customHeight="1" thickBot="1">
      <c r="A78" s="20" t="s">
        <v>80</v>
      </c>
      <c r="B78" s="17">
        <v>0</v>
      </c>
      <c r="C78" s="17" t="s">
        <v>81</v>
      </c>
      <c r="D78" s="81">
        <f>B78*20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</row>
    <row r="79" spans="1:58" s="12" customFormat="1" ht="19.5" customHeight="1" thickBot="1">
      <c r="A79" s="20" t="s">
        <v>82</v>
      </c>
      <c r="B79" s="17">
        <v>0</v>
      </c>
      <c r="C79" s="17" t="s">
        <v>25</v>
      </c>
      <c r="D79" s="81">
        <f>B79*10</f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</row>
    <row r="80" spans="1:58" s="14" customFormat="1" ht="19.5" customHeight="1" thickBot="1">
      <c r="A80" s="37" t="s">
        <v>83</v>
      </c>
      <c r="B80" s="38"/>
      <c r="C80" s="38"/>
      <c r="D80" s="3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1:58" s="12" customFormat="1" ht="19.5" customHeight="1" thickBot="1">
      <c r="A81" s="20" t="s">
        <v>84</v>
      </c>
      <c r="B81" s="17">
        <v>0</v>
      </c>
      <c r="C81" s="17" t="s">
        <v>25</v>
      </c>
      <c r="D81" s="81">
        <f>B81*10</f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</row>
    <row r="82" spans="1:58" s="12" customFormat="1" ht="19.5" customHeight="1" thickBot="1">
      <c r="A82" s="20" t="s">
        <v>85</v>
      </c>
      <c r="B82" s="17">
        <v>0</v>
      </c>
      <c r="C82" s="17" t="s">
        <v>40</v>
      </c>
      <c r="D82" s="81">
        <f>B82*6</f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</row>
    <row r="83" spans="1:58" s="12" customFormat="1" ht="19.5" customHeight="1" thickBot="1">
      <c r="A83" s="20" t="s">
        <v>86</v>
      </c>
      <c r="B83" s="17">
        <v>0</v>
      </c>
      <c r="C83" s="17" t="s">
        <v>87</v>
      </c>
      <c r="D83" s="81">
        <f>B83*5</f>
        <v>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</row>
    <row r="84" spans="1:58" s="12" customFormat="1" ht="31.5" customHeight="1" thickBot="1">
      <c r="A84" s="20" t="s">
        <v>88</v>
      </c>
      <c r="B84" s="17">
        <v>0</v>
      </c>
      <c r="C84" s="17" t="s">
        <v>25</v>
      </c>
      <c r="D84" s="81">
        <f>B84*10</f>
        <v>0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</row>
    <row r="85" spans="1:58" s="14" customFormat="1" ht="19.5" customHeight="1" thickBot="1">
      <c r="A85" s="37" t="s">
        <v>89</v>
      </c>
      <c r="B85" s="38"/>
      <c r="C85" s="38"/>
      <c r="D85" s="3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</row>
    <row r="86" spans="1:58" s="12" customFormat="1" ht="19.5" customHeight="1" thickBot="1">
      <c r="A86" s="20" t="s">
        <v>90</v>
      </c>
      <c r="B86" s="17">
        <v>0</v>
      </c>
      <c r="C86" s="17" t="s">
        <v>81</v>
      </c>
      <c r="D86" s="81">
        <f>B86*20</f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</row>
    <row r="87" spans="1:58" s="12" customFormat="1" ht="19.5" customHeight="1" thickBot="1">
      <c r="A87" s="20" t="s">
        <v>91</v>
      </c>
      <c r="B87" s="17">
        <v>0</v>
      </c>
      <c r="C87" s="17" t="s">
        <v>29</v>
      </c>
      <c r="D87" s="81">
        <f>B87*4</f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</row>
    <row r="88" spans="1:58" s="12" customFormat="1" ht="32.25" customHeight="1" thickBot="1">
      <c r="A88" s="20" t="s">
        <v>92</v>
      </c>
      <c r="B88" s="17">
        <v>0</v>
      </c>
      <c r="C88" s="17" t="s">
        <v>30</v>
      </c>
      <c r="D88" s="81">
        <f>B88*2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</row>
    <row r="89" spans="1:58" s="12" customFormat="1" ht="45.75" customHeight="1" thickBot="1">
      <c r="A89" s="20" t="s">
        <v>218</v>
      </c>
      <c r="B89" s="17">
        <v>0</v>
      </c>
      <c r="C89" s="17" t="s">
        <v>93</v>
      </c>
      <c r="D89" s="81">
        <f>B89*3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</row>
    <row r="90" spans="1:58" s="12" customFormat="1" ht="19.5" customHeight="1" thickBot="1">
      <c r="A90" s="20" t="s">
        <v>94</v>
      </c>
      <c r="B90" s="17">
        <v>0</v>
      </c>
      <c r="C90" s="17" t="s">
        <v>95</v>
      </c>
      <c r="D90" s="81">
        <f>B90*0.1</f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</row>
    <row r="91" spans="1:58" s="14" customFormat="1" ht="19.5" customHeight="1" thickBot="1">
      <c r="A91" s="37" t="s">
        <v>96</v>
      </c>
      <c r="B91" s="47"/>
      <c r="C91" s="47"/>
      <c r="D91" s="4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</row>
    <row r="92" spans="1:58" s="12" customFormat="1" ht="19.5" customHeight="1" thickBot="1">
      <c r="A92" s="20" t="s">
        <v>97</v>
      </c>
      <c r="B92" s="17">
        <v>0</v>
      </c>
      <c r="C92" s="17" t="s">
        <v>27</v>
      </c>
      <c r="D92" s="81">
        <f>B92*8</f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</row>
    <row r="93" spans="1:58" s="14" customFormat="1" ht="19.5" customHeight="1" thickBot="1">
      <c r="A93" s="37" t="s">
        <v>98</v>
      </c>
      <c r="B93" s="38"/>
      <c r="C93" s="38"/>
      <c r="D93" s="3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1:58" s="12" customFormat="1" ht="18.75" customHeight="1" thickBot="1">
      <c r="A94" s="20" t="s">
        <v>99</v>
      </c>
      <c r="B94" s="17">
        <v>0</v>
      </c>
      <c r="C94" s="17" t="s">
        <v>100</v>
      </c>
      <c r="D94" s="81">
        <f>B94*5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</row>
    <row r="95" spans="1:58" s="14" customFormat="1" ht="19.5" customHeight="1" thickBot="1">
      <c r="A95" s="37" t="s">
        <v>101</v>
      </c>
      <c r="B95" s="38"/>
      <c r="C95" s="38"/>
      <c r="D95" s="3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1:58" s="12" customFormat="1" ht="49.5" customHeight="1" thickBot="1">
      <c r="A96" s="20" t="s">
        <v>102</v>
      </c>
      <c r="B96" s="17">
        <v>0</v>
      </c>
      <c r="C96" s="17" t="s">
        <v>103</v>
      </c>
      <c r="D96" s="81">
        <f>B96/1000</f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</row>
    <row r="97" spans="1:58" s="27" customFormat="1" ht="19.5" customHeight="1" thickBot="1">
      <c r="A97" s="53" t="s">
        <v>104</v>
      </c>
      <c r="B97" s="38"/>
      <c r="C97" s="38"/>
      <c r="D97" s="39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</row>
    <row r="98" spans="1:4" s="18" customFormat="1" ht="30" customHeight="1" thickBot="1">
      <c r="A98" s="71" t="s">
        <v>105</v>
      </c>
      <c r="B98" s="23">
        <v>0</v>
      </c>
      <c r="C98" s="23" t="s">
        <v>106</v>
      </c>
      <c r="D98" s="78">
        <f>B98*25</f>
        <v>0</v>
      </c>
    </row>
    <row r="99" spans="1:58" s="14" customFormat="1" ht="19.5" customHeight="1" thickBot="1">
      <c r="A99" s="9" t="s">
        <v>195</v>
      </c>
      <c r="B99" s="10"/>
      <c r="C99" s="10"/>
      <c r="D99" s="80">
        <f>SUM(D69:D98)</f>
        <v>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</row>
    <row r="100" spans="1:58" s="14" customFormat="1" ht="19.5" customHeight="1">
      <c r="A100" s="88"/>
      <c r="B100" s="89"/>
      <c r="C100" s="89"/>
      <c r="D100" s="9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</row>
    <row r="101" spans="5:58" ht="13.5" thickBo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4" s="5" customFormat="1" ht="25.5" customHeight="1">
      <c r="A102" s="44" t="s">
        <v>107</v>
      </c>
      <c r="B102" s="8" t="s">
        <v>7</v>
      </c>
      <c r="C102" s="7" t="s">
        <v>8</v>
      </c>
      <c r="D102" s="2" t="s">
        <v>9</v>
      </c>
    </row>
    <row r="103" spans="1:4" s="5" customFormat="1" ht="16.5" customHeight="1" thickBot="1">
      <c r="A103" s="49"/>
      <c r="B103" s="3" t="s">
        <v>10</v>
      </c>
      <c r="C103" s="3" t="s">
        <v>11</v>
      </c>
      <c r="D103" s="4" t="s">
        <v>12</v>
      </c>
    </row>
    <row r="104" spans="1:4" s="12" customFormat="1" ht="30" customHeight="1" thickBot="1">
      <c r="A104" s="50" t="s">
        <v>108</v>
      </c>
      <c r="B104" s="51"/>
      <c r="C104" s="51"/>
      <c r="D104" s="52"/>
    </row>
    <row r="105" spans="1:4" s="12" customFormat="1" ht="19.5" customHeight="1" thickBot="1">
      <c r="A105" s="20" t="s">
        <v>109</v>
      </c>
      <c r="B105" s="17">
        <v>0</v>
      </c>
      <c r="C105" s="17" t="s">
        <v>110</v>
      </c>
      <c r="D105" s="81">
        <f>B105*0.2</f>
        <v>0</v>
      </c>
    </row>
    <row r="106" spans="1:4" s="12" customFormat="1" ht="19.5" customHeight="1" thickBot="1">
      <c r="A106" s="20" t="s">
        <v>111</v>
      </c>
      <c r="B106" s="17">
        <v>0</v>
      </c>
      <c r="C106" s="17" t="s">
        <v>112</v>
      </c>
      <c r="D106" s="81">
        <f>B106*0.1</f>
        <v>0</v>
      </c>
    </row>
    <row r="107" spans="1:4" s="12" customFormat="1" ht="19.5" customHeight="1" thickBot="1">
      <c r="A107" s="20" t="s">
        <v>113</v>
      </c>
      <c r="B107" s="17">
        <v>0</v>
      </c>
      <c r="C107" s="17" t="s">
        <v>112</v>
      </c>
      <c r="D107" s="81">
        <f>B107*0.1</f>
        <v>0</v>
      </c>
    </row>
    <row r="108" spans="1:4" s="12" customFormat="1" ht="19.5" customHeight="1" thickBot="1">
      <c r="A108" s="21" t="s">
        <v>114</v>
      </c>
      <c r="B108" s="22">
        <v>0</v>
      </c>
      <c r="C108" s="22" t="s">
        <v>115</v>
      </c>
      <c r="D108" s="82">
        <f>B108*0.05</f>
        <v>0</v>
      </c>
    </row>
    <row r="109" spans="1:4" s="12" customFormat="1" ht="19.5" customHeight="1" thickBot="1">
      <c r="A109" s="20" t="s">
        <v>116</v>
      </c>
      <c r="B109" s="17">
        <v>0</v>
      </c>
      <c r="C109" s="17" t="s">
        <v>117</v>
      </c>
      <c r="D109" s="81">
        <f>B109*40</f>
        <v>0</v>
      </c>
    </row>
    <row r="110" spans="1:4" s="12" customFormat="1" ht="19.5" customHeight="1" thickBot="1">
      <c r="A110" s="20" t="s">
        <v>118</v>
      </c>
      <c r="B110" s="17">
        <v>0</v>
      </c>
      <c r="C110" s="17" t="s">
        <v>81</v>
      </c>
      <c r="D110" s="81">
        <f>B110*20</f>
        <v>0</v>
      </c>
    </row>
    <row r="111" spans="1:4" s="12" customFormat="1" ht="19.5" customHeight="1" thickBot="1">
      <c r="A111" s="20" t="s">
        <v>119</v>
      </c>
      <c r="B111" s="17">
        <v>0</v>
      </c>
      <c r="C111" s="17" t="s">
        <v>81</v>
      </c>
      <c r="D111" s="81">
        <f>B111*20</f>
        <v>0</v>
      </c>
    </row>
    <row r="112" spans="1:4" s="12" customFormat="1" ht="31.5" customHeight="1" thickBot="1">
      <c r="A112" s="20" t="s">
        <v>120</v>
      </c>
      <c r="B112" s="17">
        <v>0</v>
      </c>
      <c r="C112" s="17" t="s">
        <v>25</v>
      </c>
      <c r="D112" s="81">
        <f>B112*10</f>
        <v>0</v>
      </c>
    </row>
    <row r="113" spans="1:4" s="12" customFormat="1" ht="20.25" customHeight="1" thickBot="1">
      <c r="A113" s="20" t="s">
        <v>121</v>
      </c>
      <c r="B113" s="17">
        <v>0</v>
      </c>
      <c r="C113" s="17" t="s">
        <v>122</v>
      </c>
      <c r="D113" s="81">
        <f>B113*0.5</f>
        <v>0</v>
      </c>
    </row>
    <row r="114" spans="1:4" s="12" customFormat="1" ht="21.75" customHeight="1" thickBot="1">
      <c r="A114" s="37" t="s">
        <v>123</v>
      </c>
      <c r="B114" s="38"/>
      <c r="C114" s="38"/>
      <c r="D114" s="39"/>
    </row>
    <row r="115" spans="1:4" s="12" customFormat="1" ht="19.5" customHeight="1" thickBot="1">
      <c r="A115" s="20" t="s">
        <v>124</v>
      </c>
      <c r="B115" s="17">
        <v>0</v>
      </c>
      <c r="C115" s="17" t="s">
        <v>125</v>
      </c>
      <c r="D115" s="81">
        <f>B115*10</f>
        <v>0</v>
      </c>
    </row>
    <row r="116" spans="1:4" s="12" customFormat="1" ht="19.5" customHeight="1" thickBot="1">
      <c r="A116" s="20" t="s">
        <v>126</v>
      </c>
      <c r="B116" s="17">
        <v>0</v>
      </c>
      <c r="C116" s="17" t="s">
        <v>127</v>
      </c>
      <c r="D116" s="81">
        <f>B116*3</f>
        <v>0</v>
      </c>
    </row>
    <row r="117" spans="1:4" s="12" customFormat="1" ht="19.5" customHeight="1" thickBot="1">
      <c r="A117" s="20" t="s">
        <v>128</v>
      </c>
      <c r="B117" s="17">
        <v>0</v>
      </c>
      <c r="C117" s="17" t="s">
        <v>129</v>
      </c>
      <c r="D117" s="81">
        <f>B117*2</f>
        <v>0</v>
      </c>
    </row>
    <row r="118" spans="1:4" s="12" customFormat="1" ht="19.5" customHeight="1" thickBot="1">
      <c r="A118" s="20" t="s">
        <v>130</v>
      </c>
      <c r="B118" s="17">
        <v>0</v>
      </c>
      <c r="C118" s="17" t="s">
        <v>131</v>
      </c>
      <c r="D118" s="81">
        <f>B118*1</f>
        <v>0</v>
      </c>
    </row>
    <row r="119" spans="1:4" s="12" customFormat="1" ht="19.5" customHeight="1" thickBot="1">
      <c r="A119" s="9" t="s">
        <v>196</v>
      </c>
      <c r="B119" s="10"/>
      <c r="C119" s="10"/>
      <c r="D119" s="80">
        <f>SUM(D105:D118)</f>
        <v>0</v>
      </c>
    </row>
    <row r="120" ht="13.5" thickBot="1"/>
    <row r="121" spans="1:4" ht="25.5" customHeight="1">
      <c r="A121" s="44" t="s">
        <v>132</v>
      </c>
      <c r="B121" s="8" t="s">
        <v>7</v>
      </c>
      <c r="C121" s="7" t="s">
        <v>8</v>
      </c>
      <c r="D121" s="2" t="s">
        <v>9</v>
      </c>
    </row>
    <row r="122" spans="1:4" ht="16.5" customHeight="1" thickBot="1">
      <c r="A122" s="45"/>
      <c r="B122" s="3" t="s">
        <v>10</v>
      </c>
      <c r="C122" s="3" t="s">
        <v>11</v>
      </c>
      <c r="D122" s="4" t="s">
        <v>12</v>
      </c>
    </row>
    <row r="123" spans="1:4" s="12" customFormat="1" ht="18.75" customHeight="1" thickBot="1">
      <c r="A123" s="46" t="s">
        <v>133</v>
      </c>
      <c r="B123" s="47"/>
      <c r="C123" s="47"/>
      <c r="D123" s="48"/>
    </row>
    <row r="124" spans="1:4" s="24" customFormat="1" ht="31.5" customHeight="1" thickBot="1">
      <c r="A124" s="20" t="s">
        <v>134</v>
      </c>
      <c r="B124" s="17">
        <v>0</v>
      </c>
      <c r="C124" s="17" t="s">
        <v>135</v>
      </c>
      <c r="D124" s="81">
        <f>B124*40</f>
        <v>0</v>
      </c>
    </row>
    <row r="125" spans="1:4" s="12" customFormat="1" ht="19.5" customHeight="1" thickBot="1">
      <c r="A125" s="28" t="s">
        <v>136</v>
      </c>
      <c r="B125" s="17">
        <v>0</v>
      </c>
      <c r="C125" s="17" t="s">
        <v>50</v>
      </c>
      <c r="D125" s="81">
        <f>B125*30</f>
        <v>0</v>
      </c>
    </row>
    <row r="126" spans="1:4" s="12" customFormat="1" ht="19.5" customHeight="1" thickBot="1">
      <c r="A126" s="28" t="s">
        <v>137</v>
      </c>
      <c r="B126" s="17">
        <v>0</v>
      </c>
      <c r="C126" s="17" t="s">
        <v>54</v>
      </c>
      <c r="D126" s="81">
        <f>B126*20</f>
        <v>0</v>
      </c>
    </row>
    <row r="127" spans="1:4" s="12" customFormat="1" ht="19.5" customHeight="1" thickBot="1">
      <c r="A127" s="28" t="s">
        <v>138</v>
      </c>
      <c r="B127" s="17">
        <v>0</v>
      </c>
      <c r="C127" s="17" t="s">
        <v>139</v>
      </c>
      <c r="D127" s="81">
        <f>B127*15</f>
        <v>0</v>
      </c>
    </row>
    <row r="128" spans="1:4" s="12" customFormat="1" ht="31.5" customHeight="1" thickBot="1">
      <c r="A128" s="20" t="s">
        <v>140</v>
      </c>
      <c r="B128" s="17">
        <v>0</v>
      </c>
      <c r="C128" s="17" t="s">
        <v>70</v>
      </c>
      <c r="D128" s="81">
        <f>B128*8</f>
        <v>0</v>
      </c>
    </row>
    <row r="129" spans="1:4" s="12" customFormat="1" ht="19.5" customHeight="1" thickBot="1">
      <c r="A129" s="46" t="s">
        <v>141</v>
      </c>
      <c r="B129" s="47"/>
      <c r="C129" s="47"/>
      <c r="D129" s="48"/>
    </row>
    <row r="130" spans="1:4" s="12" customFormat="1" ht="31.5" customHeight="1" thickBot="1">
      <c r="A130" s="20" t="s">
        <v>142</v>
      </c>
      <c r="B130" s="17">
        <v>0</v>
      </c>
      <c r="C130" s="17" t="s">
        <v>143</v>
      </c>
      <c r="D130" s="81">
        <f>B130*25</f>
        <v>0</v>
      </c>
    </row>
    <row r="131" spans="1:4" s="12" customFormat="1" ht="19.5" customHeight="1" thickBot="1">
      <c r="A131" s="28" t="s">
        <v>144</v>
      </c>
      <c r="B131" s="17">
        <v>0</v>
      </c>
      <c r="C131" s="17" t="s">
        <v>145</v>
      </c>
      <c r="D131" s="81">
        <f>B131*10</f>
        <v>0</v>
      </c>
    </row>
    <row r="132" spans="1:4" s="12" customFormat="1" ht="19.5" customHeight="1" thickBot="1">
      <c r="A132" s="28" t="s">
        <v>146</v>
      </c>
      <c r="B132" s="17">
        <v>0</v>
      </c>
      <c r="C132" s="17" t="s">
        <v>70</v>
      </c>
      <c r="D132" s="81">
        <f>B132*8</f>
        <v>0</v>
      </c>
    </row>
    <row r="133" spans="1:4" s="12" customFormat="1" ht="31.5" customHeight="1" thickBot="1">
      <c r="A133" s="20" t="s">
        <v>147</v>
      </c>
      <c r="B133" s="17">
        <v>0</v>
      </c>
      <c r="C133" s="17" t="s">
        <v>127</v>
      </c>
      <c r="D133" s="81">
        <f>B133*3</f>
        <v>0</v>
      </c>
    </row>
    <row r="134" spans="1:4" s="12" customFormat="1" ht="19.5" customHeight="1" thickBot="1">
      <c r="A134" s="28" t="s">
        <v>148</v>
      </c>
      <c r="B134" s="17">
        <v>0</v>
      </c>
      <c r="C134" s="17" t="s">
        <v>149</v>
      </c>
      <c r="D134" s="81">
        <f>B134*6</f>
        <v>0</v>
      </c>
    </row>
    <row r="135" spans="1:4" s="12" customFormat="1" ht="31.5" customHeight="1" thickBot="1">
      <c r="A135" s="37" t="s">
        <v>150</v>
      </c>
      <c r="B135" s="38"/>
      <c r="C135" s="38"/>
      <c r="D135" s="39"/>
    </row>
    <row r="136" spans="1:4" s="12" customFormat="1" ht="31.5" customHeight="1" thickBot="1">
      <c r="A136" s="21" t="s">
        <v>151</v>
      </c>
      <c r="B136" s="22">
        <v>0</v>
      </c>
      <c r="C136" s="22" t="s">
        <v>25</v>
      </c>
      <c r="D136" s="82">
        <f>B136*10</f>
        <v>0</v>
      </c>
    </row>
    <row r="137" spans="1:4" s="24" customFormat="1" ht="31.5" customHeight="1" thickBot="1">
      <c r="A137" s="76" t="s">
        <v>223</v>
      </c>
      <c r="B137" s="23">
        <v>0</v>
      </c>
      <c r="C137" s="23" t="s">
        <v>37</v>
      </c>
      <c r="D137" s="78">
        <v>0</v>
      </c>
    </row>
    <row r="138" spans="1:4" s="24" customFormat="1" ht="31.5" customHeight="1" thickBot="1">
      <c r="A138" s="73" t="s">
        <v>152</v>
      </c>
      <c r="B138" s="23">
        <v>0</v>
      </c>
      <c r="C138" s="23" t="s">
        <v>37</v>
      </c>
      <c r="D138" s="78">
        <f>B138*5</f>
        <v>0</v>
      </c>
    </row>
    <row r="139" spans="1:4" s="24" customFormat="1" ht="31.5" customHeight="1" thickBot="1">
      <c r="A139" s="76" t="s">
        <v>224</v>
      </c>
      <c r="B139" s="23">
        <v>0</v>
      </c>
      <c r="C139" s="23" t="s">
        <v>227</v>
      </c>
      <c r="D139" s="78">
        <v>0</v>
      </c>
    </row>
    <row r="140" spans="1:4" s="24" customFormat="1" ht="31.5" customHeight="1" thickBot="1">
      <c r="A140" s="73" t="s">
        <v>153</v>
      </c>
      <c r="B140" s="23">
        <v>0</v>
      </c>
      <c r="C140" s="23" t="s">
        <v>154</v>
      </c>
      <c r="D140" s="78">
        <f>B140*7</f>
        <v>0</v>
      </c>
    </row>
    <row r="141" spans="1:4" s="24" customFormat="1" ht="31.5" customHeight="1" thickBot="1">
      <c r="A141" s="76" t="s">
        <v>226</v>
      </c>
      <c r="B141" s="23">
        <v>0</v>
      </c>
      <c r="C141" s="23" t="s">
        <v>228</v>
      </c>
      <c r="D141" s="78">
        <v>0</v>
      </c>
    </row>
    <row r="142" spans="1:4" s="24" customFormat="1" ht="31.5" customHeight="1" thickBot="1">
      <c r="A142" s="73" t="s">
        <v>155</v>
      </c>
      <c r="B142" s="23">
        <v>0</v>
      </c>
      <c r="C142" s="23" t="s">
        <v>42</v>
      </c>
      <c r="D142" s="78">
        <f>B142*3</f>
        <v>0</v>
      </c>
    </row>
    <row r="143" spans="1:4" s="24" customFormat="1" ht="31.5" customHeight="1" thickBot="1">
      <c r="A143" s="76" t="s">
        <v>225</v>
      </c>
      <c r="B143" s="83">
        <v>0</v>
      </c>
      <c r="C143" s="77" t="s">
        <v>229</v>
      </c>
      <c r="D143" s="84">
        <v>0</v>
      </c>
    </row>
    <row r="144" spans="1:4" s="12" customFormat="1" ht="31.5" customHeight="1" thickBot="1">
      <c r="A144" s="37" t="s">
        <v>156</v>
      </c>
      <c r="B144" s="38"/>
      <c r="C144" s="38"/>
      <c r="D144" s="39"/>
    </row>
    <row r="145" spans="1:4" s="12" customFormat="1" ht="19.5" customHeight="1" thickBot="1">
      <c r="A145" s="28" t="s">
        <v>157</v>
      </c>
      <c r="B145" s="17">
        <v>0</v>
      </c>
      <c r="C145" s="17" t="s">
        <v>127</v>
      </c>
      <c r="D145" s="81">
        <f>B145*3</f>
        <v>0</v>
      </c>
    </row>
    <row r="146" spans="1:4" s="12" customFormat="1" ht="19.5" customHeight="1" thickBot="1">
      <c r="A146" s="28" t="s">
        <v>158</v>
      </c>
      <c r="B146" s="17">
        <v>0</v>
      </c>
      <c r="C146" s="17" t="s">
        <v>149</v>
      </c>
      <c r="D146" s="81">
        <f>B146*6</f>
        <v>0</v>
      </c>
    </row>
    <row r="147" spans="1:4" s="12" customFormat="1" ht="31.5" customHeight="1" thickBot="1">
      <c r="A147" s="37" t="s">
        <v>159</v>
      </c>
      <c r="B147" s="38"/>
      <c r="C147" s="38"/>
      <c r="D147" s="39"/>
    </row>
    <row r="148" spans="1:4" s="12" customFormat="1" ht="19.5" customHeight="1" thickBot="1">
      <c r="A148" s="20" t="s">
        <v>160</v>
      </c>
      <c r="B148" s="17">
        <v>0</v>
      </c>
      <c r="C148" s="17" t="s">
        <v>127</v>
      </c>
      <c r="D148" s="81">
        <f>B148*3</f>
        <v>0</v>
      </c>
    </row>
    <row r="149" spans="1:4" s="12" customFormat="1" ht="19.5" customHeight="1" thickBot="1">
      <c r="A149" s="20" t="s">
        <v>161</v>
      </c>
      <c r="B149" s="17">
        <v>0</v>
      </c>
      <c r="C149" s="17" t="s">
        <v>149</v>
      </c>
      <c r="D149" s="81">
        <f>B149*6</f>
        <v>0</v>
      </c>
    </row>
    <row r="150" spans="1:4" s="12" customFormat="1" ht="31.5" customHeight="1" thickBot="1">
      <c r="A150" s="37" t="s">
        <v>162</v>
      </c>
      <c r="B150" s="42"/>
      <c r="C150" s="42"/>
      <c r="D150" s="43"/>
    </row>
    <row r="151" spans="1:4" s="12" customFormat="1" ht="31.5" customHeight="1" thickBot="1">
      <c r="A151" s="20" t="s">
        <v>163</v>
      </c>
      <c r="B151" s="17">
        <v>0</v>
      </c>
      <c r="C151" s="17" t="s">
        <v>127</v>
      </c>
      <c r="D151" s="81">
        <f>B151*3</f>
        <v>0</v>
      </c>
    </row>
    <row r="152" spans="1:4" s="12" customFormat="1" ht="17.25" customHeight="1" thickBot="1">
      <c r="A152" s="28" t="s">
        <v>164</v>
      </c>
      <c r="B152" s="17">
        <v>0</v>
      </c>
      <c r="C152" s="17" t="s">
        <v>100</v>
      </c>
      <c r="D152" s="81">
        <f>B152*5</f>
        <v>0</v>
      </c>
    </row>
    <row r="153" spans="1:4" s="12" customFormat="1" ht="31.5" customHeight="1" thickBot="1">
      <c r="A153" s="20" t="s">
        <v>165</v>
      </c>
      <c r="B153" s="17">
        <v>0</v>
      </c>
      <c r="C153" s="17" t="s">
        <v>166</v>
      </c>
      <c r="D153" s="81">
        <f>B153*4</f>
        <v>0</v>
      </c>
    </row>
    <row r="154" spans="1:4" s="12" customFormat="1" ht="31.5" customHeight="1" thickBot="1">
      <c r="A154" s="20" t="s">
        <v>167</v>
      </c>
      <c r="B154" s="17">
        <v>0</v>
      </c>
      <c r="C154" s="17" t="s">
        <v>70</v>
      </c>
      <c r="D154" s="81">
        <f>B154*8</f>
        <v>0</v>
      </c>
    </row>
    <row r="155" spans="1:4" s="12" customFormat="1" ht="19.5" customHeight="1" thickBot="1">
      <c r="A155" s="15" t="s">
        <v>197</v>
      </c>
      <c r="B155" s="10"/>
      <c r="C155" s="11"/>
      <c r="D155" s="80">
        <f>SUM(D124:D154)</f>
        <v>0</v>
      </c>
    </row>
    <row r="156" ht="13.5" thickBot="1"/>
    <row r="157" spans="1:4" ht="25.5" customHeight="1">
      <c r="A157" s="44" t="s">
        <v>168</v>
      </c>
      <c r="B157" s="8" t="s">
        <v>7</v>
      </c>
      <c r="C157" s="7" t="s">
        <v>8</v>
      </c>
      <c r="D157" s="2" t="s">
        <v>9</v>
      </c>
    </row>
    <row r="158" spans="1:4" ht="16.5" customHeight="1" thickBot="1">
      <c r="A158" s="45"/>
      <c r="B158" s="3" t="s">
        <v>10</v>
      </c>
      <c r="C158" s="3" t="s">
        <v>11</v>
      </c>
      <c r="D158" s="4" t="s">
        <v>12</v>
      </c>
    </row>
    <row r="159" spans="1:4" s="24" customFormat="1" ht="19.5" customHeight="1" thickBot="1">
      <c r="A159" s="37" t="s">
        <v>169</v>
      </c>
      <c r="B159" s="38"/>
      <c r="C159" s="38"/>
      <c r="D159" s="39"/>
    </row>
    <row r="160" spans="1:4" s="24" customFormat="1" ht="19.5" customHeight="1" thickBot="1">
      <c r="A160" s="20" t="s">
        <v>170</v>
      </c>
      <c r="B160" s="17">
        <v>0</v>
      </c>
      <c r="C160" s="17" t="s">
        <v>100</v>
      </c>
      <c r="D160" s="81">
        <f>B160*5</f>
        <v>0</v>
      </c>
    </row>
    <row r="161" spans="1:4" s="12" customFormat="1" ht="31.5" customHeight="1" thickBot="1">
      <c r="A161" s="37" t="s">
        <v>171</v>
      </c>
      <c r="B161" s="38"/>
      <c r="C161" s="38"/>
      <c r="D161" s="39"/>
    </row>
    <row r="162" spans="1:4" s="12" customFormat="1" ht="31.5" customHeight="1" thickBot="1">
      <c r="A162" s="20" t="s">
        <v>172</v>
      </c>
      <c r="B162" s="17">
        <v>0</v>
      </c>
      <c r="C162" s="17" t="s">
        <v>166</v>
      </c>
      <c r="D162" s="81">
        <f>B162*4</f>
        <v>0</v>
      </c>
    </row>
    <row r="163" spans="1:4" s="12" customFormat="1" ht="31.5" customHeight="1" thickBot="1">
      <c r="A163" s="37" t="s">
        <v>173</v>
      </c>
      <c r="B163" s="38"/>
      <c r="C163" s="38"/>
      <c r="D163" s="39"/>
    </row>
    <row r="164" spans="1:4" s="12" customFormat="1" ht="20.25" customHeight="1" thickBot="1">
      <c r="A164" s="20" t="s">
        <v>174</v>
      </c>
      <c r="B164" s="17">
        <v>0</v>
      </c>
      <c r="C164" s="17" t="s">
        <v>37</v>
      </c>
      <c r="D164" s="81">
        <f>B164*5</f>
        <v>0</v>
      </c>
    </row>
    <row r="165" spans="1:4" s="12" customFormat="1" ht="31.5" customHeight="1" thickBot="1">
      <c r="A165" s="21" t="s">
        <v>175</v>
      </c>
      <c r="B165" s="22">
        <v>0</v>
      </c>
      <c r="C165" s="22" t="s">
        <v>29</v>
      </c>
      <c r="D165" s="82">
        <f>B165*4</f>
        <v>0</v>
      </c>
    </row>
    <row r="166" spans="1:4" s="12" customFormat="1" ht="31.5" customHeight="1" thickBot="1">
      <c r="A166" s="20" t="s">
        <v>176</v>
      </c>
      <c r="B166" s="17">
        <v>0</v>
      </c>
      <c r="C166" s="17" t="s">
        <v>177</v>
      </c>
      <c r="D166" s="81">
        <f>B166*3</f>
        <v>0</v>
      </c>
    </row>
    <row r="167" spans="1:4" s="12" customFormat="1" ht="19.5" customHeight="1" thickBot="1">
      <c r="A167" s="37" t="s">
        <v>178</v>
      </c>
      <c r="B167" s="38"/>
      <c r="C167" s="38"/>
      <c r="D167" s="39"/>
    </row>
    <row r="168" spans="1:4" s="12" customFormat="1" ht="19.5" customHeight="1" thickBot="1">
      <c r="A168" s="20" t="s">
        <v>179</v>
      </c>
      <c r="B168" s="17">
        <v>0</v>
      </c>
      <c r="C168" s="17" t="s">
        <v>30</v>
      </c>
      <c r="D168" s="81">
        <f>B168*2</f>
        <v>0</v>
      </c>
    </row>
    <row r="169" spans="1:4" s="12" customFormat="1" ht="19.5" customHeight="1" thickBot="1">
      <c r="A169" s="20" t="s">
        <v>180</v>
      </c>
      <c r="B169" s="17">
        <v>0</v>
      </c>
      <c r="C169" s="17" t="s">
        <v>29</v>
      </c>
      <c r="D169" s="81">
        <f>B169*4</f>
        <v>0</v>
      </c>
    </row>
    <row r="170" spans="1:4" s="12" customFormat="1" ht="19.5" customHeight="1" thickBot="1">
      <c r="A170" s="20" t="s">
        <v>181</v>
      </c>
      <c r="B170" s="17">
        <v>0</v>
      </c>
      <c r="C170" s="17" t="s">
        <v>29</v>
      </c>
      <c r="D170" s="81">
        <f>B170*4</f>
        <v>0</v>
      </c>
    </row>
    <row r="171" spans="1:4" s="12" customFormat="1" ht="19.5" customHeight="1" thickBot="1">
      <c r="A171" s="20" t="s">
        <v>182</v>
      </c>
      <c r="B171" s="17">
        <v>0</v>
      </c>
      <c r="C171" s="17" t="s">
        <v>40</v>
      </c>
      <c r="D171" s="81">
        <f>B171*6</f>
        <v>0</v>
      </c>
    </row>
    <row r="172" spans="1:4" s="12" customFormat="1" ht="19.5" customHeight="1" thickBot="1">
      <c r="A172" s="20" t="s">
        <v>183</v>
      </c>
      <c r="B172" s="17">
        <v>0</v>
      </c>
      <c r="C172" s="17" t="s">
        <v>30</v>
      </c>
      <c r="D172" s="81">
        <f>B172*2</f>
        <v>0</v>
      </c>
    </row>
    <row r="173" spans="1:4" s="12" customFormat="1" ht="19.5" customHeight="1" thickBot="1">
      <c r="A173" s="20" t="s">
        <v>184</v>
      </c>
      <c r="B173" s="17">
        <v>0</v>
      </c>
      <c r="C173" s="17" t="s">
        <v>32</v>
      </c>
      <c r="D173" s="81">
        <f>B173*1</f>
        <v>0</v>
      </c>
    </row>
    <row r="174" spans="1:4" s="19" customFormat="1" ht="19.5" customHeight="1" thickBot="1">
      <c r="A174" s="71" t="s">
        <v>185</v>
      </c>
      <c r="B174" s="23">
        <v>0</v>
      </c>
      <c r="C174" s="23" t="s">
        <v>29</v>
      </c>
      <c r="D174" s="78">
        <f>B174*4</f>
        <v>0</v>
      </c>
    </row>
    <row r="175" spans="1:4" s="19" customFormat="1" ht="19.5" customHeight="1" thickBot="1">
      <c r="A175" s="71" t="s">
        <v>186</v>
      </c>
      <c r="B175" s="23">
        <v>0</v>
      </c>
      <c r="C175" s="23" t="s">
        <v>32</v>
      </c>
      <c r="D175" s="78">
        <f>B175*1</f>
        <v>0</v>
      </c>
    </row>
    <row r="176" spans="1:4" s="19" customFormat="1" ht="19.5" customHeight="1" thickBot="1">
      <c r="A176" s="71" t="s">
        <v>187</v>
      </c>
      <c r="B176" s="23">
        <v>0</v>
      </c>
      <c r="C176" s="23" t="s">
        <v>27</v>
      </c>
      <c r="D176" s="78">
        <f>B176*8</f>
        <v>0</v>
      </c>
    </row>
    <row r="177" spans="1:4" s="12" customFormat="1" ht="19.5" customHeight="1" thickBot="1">
      <c r="A177" s="37" t="s">
        <v>188</v>
      </c>
      <c r="B177" s="38"/>
      <c r="C177" s="38"/>
      <c r="D177" s="39"/>
    </row>
    <row r="178" spans="1:4" s="19" customFormat="1" ht="19.5" customHeight="1" thickBot="1">
      <c r="A178" s="71" t="s">
        <v>189</v>
      </c>
      <c r="B178" s="23">
        <v>0</v>
      </c>
      <c r="C178" s="23" t="s">
        <v>30</v>
      </c>
      <c r="D178" s="78">
        <f>B178*2</f>
        <v>0</v>
      </c>
    </row>
    <row r="179" spans="1:4" s="19" customFormat="1" ht="19.5" customHeight="1" thickBot="1">
      <c r="A179" s="71" t="s">
        <v>190</v>
      </c>
      <c r="B179" s="23">
        <v>0</v>
      </c>
      <c r="C179" s="23" t="s">
        <v>29</v>
      </c>
      <c r="D179" s="78">
        <f>B179*4</f>
        <v>0</v>
      </c>
    </row>
    <row r="180" spans="1:4" s="12" customFormat="1" ht="19.5" customHeight="1" thickBot="1">
      <c r="A180" s="16" t="s">
        <v>198</v>
      </c>
      <c r="B180" s="10"/>
      <c r="C180" s="10"/>
      <c r="D180" s="80">
        <f>SUM(D160:D179)</f>
        <v>0</v>
      </c>
    </row>
    <row r="181" ht="13.5" thickBot="1"/>
    <row r="182" spans="1:4" s="6" customFormat="1" ht="14.25">
      <c r="A182" s="29" t="s">
        <v>191</v>
      </c>
      <c r="B182" s="40" t="s">
        <v>192</v>
      </c>
      <c r="C182" s="40"/>
      <c r="D182" s="41"/>
    </row>
    <row r="183" spans="1:4" ht="12.75">
      <c r="A183" s="30"/>
      <c r="B183" s="31"/>
      <c r="C183" s="31"/>
      <c r="D183" s="32"/>
    </row>
    <row r="184" spans="1:4" ht="12.75">
      <c r="A184" s="30"/>
      <c r="B184" s="31"/>
      <c r="C184" s="31"/>
      <c r="D184" s="32"/>
    </row>
    <row r="185" spans="1:4" ht="13.5" thickBot="1">
      <c r="A185" s="33"/>
      <c r="B185" s="34"/>
      <c r="C185" s="34"/>
      <c r="D185" s="35"/>
    </row>
  </sheetData>
  <mergeCells count="44">
    <mergeCell ref="A1:D1"/>
    <mergeCell ref="A2:D2"/>
    <mergeCell ref="A3:D3"/>
    <mergeCell ref="A5:D5"/>
    <mergeCell ref="A4:D4"/>
    <mergeCell ref="A6:D6"/>
    <mergeCell ref="A7:D7"/>
    <mergeCell ref="A8:D8"/>
    <mergeCell ref="A12:A13"/>
    <mergeCell ref="A9:D9"/>
    <mergeCell ref="A10:D10"/>
    <mergeCell ref="A11:D11"/>
    <mergeCell ref="A14:D14"/>
    <mergeCell ref="A26:D26"/>
    <mergeCell ref="A30:D30"/>
    <mergeCell ref="A51:D51"/>
    <mergeCell ref="A59:D59"/>
    <mergeCell ref="A61:D61"/>
    <mergeCell ref="A66:A67"/>
    <mergeCell ref="A68:D68"/>
    <mergeCell ref="A71:D71"/>
    <mergeCell ref="A102:A103"/>
    <mergeCell ref="A104:D104"/>
    <mergeCell ref="A114:D114"/>
    <mergeCell ref="A80:D80"/>
    <mergeCell ref="A85:D85"/>
    <mergeCell ref="A91:D91"/>
    <mergeCell ref="A93:D93"/>
    <mergeCell ref="A95:D95"/>
    <mergeCell ref="A97:D97"/>
    <mergeCell ref="A121:A122"/>
    <mergeCell ref="A123:D123"/>
    <mergeCell ref="A129:D129"/>
    <mergeCell ref="A135:D135"/>
    <mergeCell ref="A144:D144"/>
    <mergeCell ref="A147:D147"/>
    <mergeCell ref="A150:D150"/>
    <mergeCell ref="A157:A158"/>
    <mergeCell ref="A177:D177"/>
    <mergeCell ref="B182:D182"/>
    <mergeCell ref="A159:D159"/>
    <mergeCell ref="A161:D161"/>
    <mergeCell ref="A163:D163"/>
    <mergeCell ref="A167:D167"/>
  </mergeCells>
  <printOptions/>
  <pageMargins left="0.7480314960629921" right="0.7480314960629921" top="0.3937007874015748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:B1"/>
    </sheetView>
  </sheetViews>
  <sheetFormatPr defaultColWidth="9.140625" defaultRowHeight="12.75"/>
  <cols>
    <col min="1" max="1" width="67.7109375" style="0" customWidth="1"/>
    <col min="2" max="2" width="11.421875" style="0" customWidth="1"/>
  </cols>
  <sheetData>
    <row r="1" spans="1:2" ht="18">
      <c r="A1" s="91" t="s">
        <v>0</v>
      </c>
      <c r="B1" s="91"/>
    </row>
    <row r="2" spans="1:2" s="1" customFormat="1" ht="15.75">
      <c r="A2" s="92" t="s">
        <v>1</v>
      </c>
      <c r="B2" s="92"/>
    </row>
    <row r="3" spans="1:2" s="1" customFormat="1" ht="15.75">
      <c r="A3" s="92" t="s">
        <v>219</v>
      </c>
      <c r="B3" s="92"/>
    </row>
    <row r="4" spans="1:2" s="1" customFormat="1" ht="15.75">
      <c r="A4" s="36"/>
      <c r="B4" s="36"/>
    </row>
    <row r="5" spans="1:2" s="1" customFormat="1" ht="15.75">
      <c r="A5" s="61" t="s">
        <v>2</v>
      </c>
      <c r="B5" s="63"/>
    </row>
    <row r="6" spans="1:2" ht="12.75">
      <c r="A6" s="55" t="s">
        <v>3</v>
      </c>
      <c r="B6" s="57"/>
    </row>
    <row r="7" spans="1:2" ht="12.75">
      <c r="A7" s="55" t="s">
        <v>4</v>
      </c>
      <c r="B7" s="57"/>
    </row>
    <row r="8" spans="1:2" ht="12.75">
      <c r="A8" s="55" t="s">
        <v>5</v>
      </c>
      <c r="B8" s="57"/>
    </row>
    <row r="9" spans="1:2" ht="13.5" thickBot="1">
      <c r="A9" s="93"/>
      <c r="B9" s="93"/>
    </row>
    <row r="10" spans="1:2" s="5" customFormat="1" ht="19.5" customHeight="1" thickBot="1">
      <c r="A10" s="94" t="s">
        <v>234</v>
      </c>
      <c r="B10" s="95" t="s">
        <v>235</v>
      </c>
    </row>
    <row r="11" spans="1:2" s="5" customFormat="1" ht="19.5" customHeight="1" thickBot="1">
      <c r="A11" s="96" t="s">
        <v>236</v>
      </c>
      <c r="B11" s="98"/>
    </row>
    <row r="12" spans="1:2" s="5" customFormat="1" ht="19.5" customHeight="1" thickBot="1">
      <c r="A12" s="96" t="s">
        <v>237</v>
      </c>
      <c r="B12" s="98"/>
    </row>
    <row r="13" spans="1:2" s="5" customFormat="1" ht="19.5" customHeight="1" thickBot="1">
      <c r="A13" s="96" t="s">
        <v>238</v>
      </c>
      <c r="B13" s="98"/>
    </row>
    <row r="14" spans="1:2" ht="19.5" customHeight="1" thickBot="1">
      <c r="A14" s="96" t="s">
        <v>239</v>
      </c>
      <c r="B14" s="98"/>
    </row>
    <row r="15" spans="1:2" ht="19.5" customHeight="1" thickBot="1">
      <c r="A15" s="96" t="s">
        <v>168</v>
      </c>
      <c r="B15" s="98"/>
    </row>
    <row r="16" spans="1:2" ht="19.5" customHeight="1" thickBot="1">
      <c r="A16" s="97"/>
      <c r="B16" s="99"/>
    </row>
    <row r="17" spans="1:2" ht="19.5" customHeight="1" thickBot="1">
      <c r="A17" s="96" t="s">
        <v>240</v>
      </c>
      <c r="B17" s="100">
        <v>0</v>
      </c>
    </row>
    <row r="18" spans="1:2" ht="19.5" customHeight="1" thickBot="1">
      <c r="A18" s="96" t="s">
        <v>241</v>
      </c>
      <c r="B18" s="100">
        <v>1</v>
      </c>
    </row>
    <row r="19" spans="1:2" ht="19.5" customHeight="1" thickBot="1">
      <c r="A19" s="96" t="s">
        <v>242</v>
      </c>
      <c r="B19" s="100">
        <f>B17*B18</f>
        <v>0</v>
      </c>
    </row>
  </sheetData>
  <mergeCells count="7">
    <mergeCell ref="A6:B6"/>
    <mergeCell ref="A7:B7"/>
    <mergeCell ref="A8:B8"/>
    <mergeCell ref="A1:B1"/>
    <mergeCell ref="A2:B2"/>
    <mergeCell ref="A3:B3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</dc:creator>
  <cp:keywords/>
  <dc:description/>
  <cp:lastModifiedBy>Kolev</cp:lastModifiedBy>
  <cp:lastPrinted>2010-07-05T15:51:20Z</cp:lastPrinted>
  <dcterms:created xsi:type="dcterms:W3CDTF">2010-06-21T17:16:43Z</dcterms:created>
  <dcterms:modified xsi:type="dcterms:W3CDTF">2010-07-05T15:55:44Z</dcterms:modified>
  <cp:category/>
  <cp:version/>
  <cp:contentType/>
  <cp:contentStatus/>
</cp:coreProperties>
</file>