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9200" windowHeight="11595"/>
  </bookViews>
  <sheets>
    <sheet name="2017-2018" sheetId="1" r:id="rId1"/>
  </sheets>
  <definedNames>
    <definedName name="_xlnm._FilterDatabase" localSheetId="0" hidden="1">'2017-2018'!$AT$6:$AT$49</definedName>
  </definedNames>
  <calcPr calcId="125725"/>
</workbook>
</file>

<file path=xl/calcChain.xml><?xml version="1.0" encoding="utf-8"?>
<calcChain xmlns="http://schemas.openxmlformats.org/spreadsheetml/2006/main">
  <c r="AI9" i="1"/>
  <c r="AI20"/>
  <c r="AA22"/>
  <c r="AA29"/>
  <c r="AA34"/>
  <c r="AA42"/>
  <c r="AA44"/>
  <c r="AA45"/>
  <c r="AA6"/>
  <c r="AH6"/>
  <c r="AI6" s="1"/>
  <c r="AO9" l="1"/>
  <c r="AP9" s="1"/>
  <c r="AO7"/>
  <c r="AP7" s="1"/>
  <c r="AO20"/>
  <c r="AP20" s="1"/>
  <c r="AO8"/>
  <c r="AP8" s="1"/>
  <c r="AO17"/>
  <c r="AP17" s="1"/>
  <c r="AO23"/>
  <c r="AP23" s="1"/>
  <c r="AO16"/>
  <c r="AP16" s="1"/>
  <c r="AO19"/>
  <c r="AP19" s="1"/>
  <c r="AO14"/>
  <c r="AP14" s="1"/>
  <c r="AO12"/>
  <c r="AP12" s="1"/>
  <c r="AO47"/>
  <c r="AP47" s="1"/>
  <c r="AO25"/>
  <c r="AP25" s="1"/>
  <c r="AO13"/>
  <c r="AP13" s="1"/>
  <c r="AO10"/>
  <c r="AP10" s="1"/>
  <c r="AO35"/>
  <c r="AP35" s="1"/>
  <c r="AO33"/>
  <c r="AP33" s="1"/>
  <c r="AO43"/>
  <c r="AP43" s="1"/>
  <c r="AO34"/>
  <c r="AP34" s="1"/>
  <c r="AO36"/>
  <c r="AP36" s="1"/>
  <c r="AO37"/>
  <c r="AP37" s="1"/>
  <c r="AO28"/>
  <c r="AP28" s="1"/>
  <c r="AO27"/>
  <c r="AP27" s="1"/>
  <c r="AO30"/>
  <c r="AP30" s="1"/>
  <c r="AO42"/>
  <c r="AP42" s="1"/>
  <c r="AO44"/>
  <c r="AP44" s="1"/>
  <c r="AO49"/>
  <c r="AP49" s="1"/>
  <c r="AO40"/>
  <c r="AP40" s="1"/>
  <c r="AO38"/>
  <c r="AP38" s="1"/>
  <c r="AO29"/>
  <c r="AP29" s="1"/>
  <c r="AO45"/>
  <c r="AP45" s="1"/>
  <c r="AO15"/>
  <c r="AP15" s="1"/>
  <c r="AO26"/>
  <c r="AP26" s="1"/>
  <c r="AO18"/>
  <c r="AP18" s="1"/>
  <c r="AO46"/>
  <c r="AP46" s="1"/>
  <c r="AO22"/>
  <c r="AP22" s="1"/>
  <c r="AO31"/>
  <c r="AP31" s="1"/>
  <c r="AO11"/>
  <c r="AP11" s="1"/>
  <c r="AO41"/>
  <c r="AP41" s="1"/>
  <c r="AO32"/>
  <c r="AP32" s="1"/>
  <c r="AO21"/>
  <c r="AP21" s="1"/>
  <c r="AO48"/>
  <c r="AP48" s="1"/>
  <c r="AO24"/>
  <c r="AP24" s="1"/>
  <c r="AO39"/>
  <c r="AP39" s="1"/>
  <c r="AO6"/>
  <c r="AP6" s="1"/>
  <c r="AR6" s="1"/>
  <c r="AH7" l="1"/>
  <c r="AI7" s="1"/>
  <c r="AH8"/>
  <c r="AI8" s="1"/>
  <c r="AH17"/>
  <c r="AI17" s="1"/>
  <c r="AH23"/>
  <c r="AI23" s="1"/>
  <c r="AH16"/>
  <c r="AI16" s="1"/>
  <c r="AH19"/>
  <c r="AI19" s="1"/>
  <c r="AH14"/>
  <c r="AI14" s="1"/>
  <c r="AH12"/>
  <c r="AI12" s="1"/>
  <c r="AH47"/>
  <c r="AI47" s="1"/>
  <c r="AH25"/>
  <c r="AI25" s="1"/>
  <c r="AH13"/>
  <c r="AI13" s="1"/>
  <c r="AH10"/>
  <c r="AI10" s="1"/>
  <c r="AH35"/>
  <c r="AI35" s="1"/>
  <c r="AH33"/>
  <c r="AI33" s="1"/>
  <c r="AH43"/>
  <c r="AI43" s="1"/>
  <c r="AH34"/>
  <c r="AI34" s="1"/>
  <c r="AR34" s="1"/>
  <c r="AH36"/>
  <c r="AI36" s="1"/>
  <c r="AH37"/>
  <c r="AI37" s="1"/>
  <c r="AH28"/>
  <c r="AI28" s="1"/>
  <c r="AH27"/>
  <c r="AI27" s="1"/>
  <c r="AH30"/>
  <c r="AI30" s="1"/>
  <c r="AH42"/>
  <c r="AI42" s="1"/>
  <c r="AR42" s="1"/>
  <c r="AH44"/>
  <c r="AI44" s="1"/>
  <c r="AR44" s="1"/>
  <c r="AH49"/>
  <c r="AI49" s="1"/>
  <c r="AR49" s="1"/>
  <c r="AH40"/>
  <c r="AI40" s="1"/>
  <c r="AH38"/>
  <c r="AI38" s="1"/>
  <c r="AH29"/>
  <c r="AI29" s="1"/>
  <c r="AR29" s="1"/>
  <c r="AH45"/>
  <c r="AI45" s="1"/>
  <c r="AR45" s="1"/>
  <c r="AH15"/>
  <c r="AI15" s="1"/>
  <c r="AH26"/>
  <c r="AI26" s="1"/>
  <c r="AH18"/>
  <c r="AI18" s="1"/>
  <c r="AH46"/>
  <c r="AI46" s="1"/>
  <c r="AH22"/>
  <c r="AI22" s="1"/>
  <c r="AR22" s="1"/>
  <c r="AH31"/>
  <c r="AI31" s="1"/>
  <c r="AH11"/>
  <c r="AI11" s="1"/>
  <c r="AH41"/>
  <c r="AI41" s="1"/>
  <c r="AH32"/>
  <c r="AI32" s="1"/>
  <c r="AH21"/>
  <c r="AI21" s="1"/>
  <c r="AH48"/>
  <c r="AI48" s="1"/>
  <c r="AH24"/>
  <c r="AI24" s="1"/>
  <c r="AH39"/>
  <c r="AI39" s="1"/>
  <c r="Z23" l="1"/>
  <c r="AA23" s="1"/>
  <c r="AR23" s="1"/>
  <c r="S34"/>
  <c r="S35"/>
  <c r="S23"/>
  <c r="M30" l="1"/>
  <c r="M28"/>
  <c r="J21"/>
  <c r="G41"/>
  <c r="G10"/>
  <c r="M22" l="1"/>
  <c r="J22"/>
  <c r="G22"/>
  <c r="J24"/>
  <c r="J39"/>
  <c r="Z39"/>
  <c r="AA39" s="1"/>
  <c r="AR39" s="1"/>
  <c r="S39"/>
  <c r="P39"/>
  <c r="M39"/>
  <c r="G39"/>
  <c r="Z24"/>
  <c r="AA24" s="1"/>
  <c r="AR24" s="1"/>
  <c r="S24"/>
  <c r="P24"/>
  <c r="M24"/>
  <c r="G24"/>
  <c r="Z41"/>
  <c r="AA41" s="1"/>
  <c r="AR41" s="1"/>
  <c r="S41"/>
  <c r="P41"/>
  <c r="J41"/>
  <c r="Z46"/>
  <c r="AA46" s="1"/>
  <c r="AR46" s="1"/>
  <c r="S46"/>
  <c r="P46"/>
  <c r="M46"/>
  <c r="J46"/>
  <c r="G46"/>
  <c r="Z18"/>
  <c r="AA18" s="1"/>
  <c r="AR18" s="1"/>
  <c r="S18"/>
  <c r="P18"/>
  <c r="J18"/>
  <c r="G18"/>
  <c r="Z31"/>
  <c r="AA31" s="1"/>
  <c r="AR31" s="1"/>
  <c r="S31"/>
  <c r="P31"/>
  <c r="M31"/>
  <c r="J31"/>
  <c r="G31"/>
  <c r="S45"/>
  <c r="P45"/>
  <c r="M45"/>
  <c r="J45"/>
  <c r="G45"/>
  <c r="S49"/>
  <c r="P49"/>
  <c r="M49"/>
  <c r="J49"/>
  <c r="G49"/>
  <c r="S42"/>
  <c r="M42"/>
  <c r="J42"/>
  <c r="G42"/>
  <c r="S44"/>
  <c r="P44"/>
  <c r="M44"/>
  <c r="J44"/>
  <c r="G44"/>
  <c r="P29"/>
  <c r="M29"/>
  <c r="J29"/>
  <c r="G29"/>
  <c r="Z17"/>
  <c r="AA17" s="1"/>
  <c r="AR17" s="1"/>
  <c r="S17"/>
  <c r="P17"/>
  <c r="M17"/>
  <c r="J17"/>
  <c r="G17"/>
  <c r="Z8"/>
  <c r="AA8" s="1"/>
  <c r="AR8" s="1"/>
  <c r="M8"/>
  <c r="J8"/>
  <c r="G8"/>
  <c r="V44" l="1"/>
  <c r="W44" s="1"/>
  <c r="AT44" s="1"/>
  <c r="V22"/>
  <c r="W22" s="1"/>
  <c r="AT22" s="1"/>
  <c r="V24"/>
  <c r="W24" s="1"/>
  <c r="AT24" s="1"/>
  <c r="V39"/>
  <c r="W39" s="1"/>
  <c r="AT39" s="1"/>
  <c r="V29"/>
  <c r="W29" s="1"/>
  <c r="AT29" s="1"/>
  <c r="V49"/>
  <c r="W49" s="1"/>
  <c r="AT49" s="1"/>
  <c r="V45"/>
  <c r="W45" s="1"/>
  <c r="AT45" s="1"/>
  <c r="V18"/>
  <c r="W18" s="1"/>
  <c r="AT18" s="1"/>
  <c r="V46"/>
  <c r="W46" s="1"/>
  <c r="AT46" s="1"/>
  <c r="V41"/>
  <c r="W41" s="1"/>
  <c r="AT41" s="1"/>
  <c r="V31"/>
  <c r="W31" s="1"/>
  <c r="AT31" s="1"/>
  <c r="V42"/>
  <c r="W42" s="1"/>
  <c r="AT42" s="1"/>
  <c r="V17"/>
  <c r="W17" s="1"/>
  <c r="AT17" s="1"/>
  <c r="V8"/>
  <c r="W8" s="1"/>
  <c r="AT8" s="1"/>
  <c r="Z9"/>
  <c r="AA9" s="1"/>
  <c r="AR9" s="1"/>
  <c r="Z7"/>
  <c r="AA7" s="1"/>
  <c r="AR7" s="1"/>
  <c r="Z20"/>
  <c r="AA20" s="1"/>
  <c r="AR20" s="1"/>
  <c r="Z16"/>
  <c r="AA16" s="1"/>
  <c r="AR16" s="1"/>
  <c r="Z19"/>
  <c r="AA19" s="1"/>
  <c r="AR19" s="1"/>
  <c r="Z14"/>
  <c r="AA14" s="1"/>
  <c r="AR14" s="1"/>
  <c r="Z12"/>
  <c r="AA12" s="1"/>
  <c r="AR12" s="1"/>
  <c r="Z47"/>
  <c r="AA47" s="1"/>
  <c r="AR47" s="1"/>
  <c r="Z25"/>
  <c r="AA25" s="1"/>
  <c r="AR25" s="1"/>
  <c r="Z13"/>
  <c r="AA13" s="1"/>
  <c r="AR13" s="1"/>
  <c r="Z10"/>
  <c r="AA10" s="1"/>
  <c r="AR10" s="1"/>
  <c r="Z35"/>
  <c r="AA35" s="1"/>
  <c r="AR35" s="1"/>
  <c r="Z33"/>
  <c r="AA33" s="1"/>
  <c r="AR33" s="1"/>
  <c r="Z43"/>
  <c r="AA43" s="1"/>
  <c r="AR43" s="1"/>
  <c r="Z36"/>
  <c r="AA36" s="1"/>
  <c r="AR36" s="1"/>
  <c r="Z37"/>
  <c r="AA37" s="1"/>
  <c r="AR37" s="1"/>
  <c r="Z28"/>
  <c r="AA28" s="1"/>
  <c r="AR28" s="1"/>
  <c r="Z27"/>
  <c r="AA27" s="1"/>
  <c r="AR27" s="1"/>
  <c r="Z30"/>
  <c r="AA30" s="1"/>
  <c r="AR30" s="1"/>
  <c r="Z40"/>
  <c r="AA40" s="1"/>
  <c r="AR40" s="1"/>
  <c r="Z38"/>
  <c r="AA38" s="1"/>
  <c r="AR38" s="1"/>
  <c r="Z15"/>
  <c r="AA15" s="1"/>
  <c r="AR15" s="1"/>
  <c r="Z26"/>
  <c r="AA26" s="1"/>
  <c r="AR26" s="1"/>
  <c r="Z11"/>
  <c r="AA11" s="1"/>
  <c r="AR11" s="1"/>
  <c r="Z32"/>
  <c r="AA32" s="1"/>
  <c r="AR32" s="1"/>
  <c r="Z21"/>
  <c r="AA21" s="1"/>
  <c r="AR21" s="1"/>
  <c r="Z48"/>
  <c r="AA48" s="1"/>
  <c r="AR48" s="1"/>
  <c r="S9"/>
  <c r="S7"/>
  <c r="S20"/>
  <c r="S16"/>
  <c r="S19"/>
  <c r="S14"/>
  <c r="S12"/>
  <c r="S47"/>
  <c r="S13"/>
  <c r="S10"/>
  <c r="S33"/>
  <c r="S43"/>
  <c r="S36"/>
  <c r="S37"/>
  <c r="S28"/>
  <c r="S27"/>
  <c r="S30"/>
  <c r="S40"/>
  <c r="S38"/>
  <c r="S15"/>
  <c r="S26"/>
  <c r="S11"/>
  <c r="S32"/>
  <c r="S21"/>
  <c r="S48"/>
  <c r="S6"/>
  <c r="P9" l="1"/>
  <c r="P7"/>
  <c r="P20"/>
  <c r="P23"/>
  <c r="P16"/>
  <c r="P19"/>
  <c r="P14"/>
  <c r="P12"/>
  <c r="P47"/>
  <c r="P35"/>
  <c r="P33"/>
  <c r="P43"/>
  <c r="P34"/>
  <c r="P36"/>
  <c r="P37"/>
  <c r="P28"/>
  <c r="P27"/>
  <c r="P30"/>
  <c r="P40"/>
  <c r="P38"/>
  <c r="P15"/>
  <c r="P26"/>
  <c r="P32"/>
  <c r="P21"/>
  <c r="P48"/>
  <c r="P6"/>
  <c r="M12"/>
  <c r="M47"/>
  <c r="M25"/>
  <c r="M10"/>
  <c r="M35"/>
  <c r="M33"/>
  <c r="M43"/>
  <c r="M34"/>
  <c r="M36"/>
  <c r="M37"/>
  <c r="M27"/>
  <c r="M40"/>
  <c r="M38"/>
  <c r="M11"/>
  <c r="M21"/>
  <c r="M48"/>
  <c r="M6"/>
  <c r="M9"/>
  <c r="M7"/>
  <c r="M20"/>
  <c r="M23"/>
  <c r="M16"/>
  <c r="M19"/>
  <c r="M14"/>
  <c r="J9"/>
  <c r="J7"/>
  <c r="J20"/>
  <c r="J23"/>
  <c r="J16"/>
  <c r="J19"/>
  <c r="J14"/>
  <c r="J12"/>
  <c r="J47"/>
  <c r="J25"/>
  <c r="J13"/>
  <c r="J10"/>
  <c r="J35"/>
  <c r="J33"/>
  <c r="J43"/>
  <c r="J34"/>
  <c r="J36"/>
  <c r="J37"/>
  <c r="J28"/>
  <c r="J27"/>
  <c r="J30"/>
  <c r="J40"/>
  <c r="J38"/>
  <c r="J26"/>
  <c r="J11"/>
  <c r="J32"/>
  <c r="J48"/>
  <c r="J6"/>
  <c r="G7"/>
  <c r="G20"/>
  <c r="G23"/>
  <c r="G16"/>
  <c r="G19"/>
  <c r="G14"/>
  <c r="G12"/>
  <c r="G47"/>
  <c r="G25"/>
  <c r="G13"/>
  <c r="G35"/>
  <c r="G33"/>
  <c r="G43"/>
  <c r="G34"/>
  <c r="G36"/>
  <c r="G37"/>
  <c r="G28"/>
  <c r="G27"/>
  <c r="G30"/>
  <c r="G40"/>
  <c r="G38"/>
  <c r="G15"/>
  <c r="G26"/>
  <c r="G11"/>
  <c r="G32"/>
  <c r="G21"/>
  <c r="G48"/>
  <c r="G6"/>
  <c r="G9"/>
  <c r="V9" l="1"/>
  <c r="W9" s="1"/>
  <c r="AT9" s="1"/>
  <c r="V32"/>
  <c r="W32" s="1"/>
  <c r="AT32" s="1"/>
  <c r="V26"/>
  <c r="W26" s="1"/>
  <c r="AT26" s="1"/>
  <c r="V15"/>
  <c r="W15" s="1"/>
  <c r="AT15" s="1"/>
  <c r="V38"/>
  <c r="W38" s="1"/>
  <c r="AT38" s="1"/>
  <c r="V30"/>
  <c r="W30" s="1"/>
  <c r="AT30" s="1"/>
  <c r="V28"/>
  <c r="W28" s="1"/>
  <c r="AT28" s="1"/>
  <c r="V36"/>
  <c r="W36" s="1"/>
  <c r="AT36" s="1"/>
  <c r="V33"/>
  <c r="W33" s="1"/>
  <c r="AT33" s="1"/>
  <c r="V10"/>
  <c r="W10" s="1"/>
  <c r="AT10" s="1"/>
  <c r="V25"/>
  <c r="W25" s="1"/>
  <c r="AT25" s="1"/>
  <c r="V12"/>
  <c r="W12" s="1"/>
  <c r="AT12" s="1"/>
  <c r="V19"/>
  <c r="W19" s="1"/>
  <c r="AT19" s="1"/>
  <c r="V16"/>
  <c r="W16" s="1"/>
  <c r="AT16" s="1"/>
  <c r="V20"/>
  <c r="W20" s="1"/>
  <c r="AT20" s="1"/>
  <c r="V6"/>
  <c r="W6" s="1"/>
  <c r="AT6" s="1"/>
  <c r="V48"/>
  <c r="W48" s="1"/>
  <c r="AT48" s="1"/>
  <c r="V21"/>
  <c r="W21" s="1"/>
  <c r="AT21" s="1"/>
  <c r="V11"/>
  <c r="W11" s="1"/>
  <c r="AT11" s="1"/>
  <c r="V40"/>
  <c r="W40" s="1"/>
  <c r="AT40" s="1"/>
  <c r="V27"/>
  <c r="W27" s="1"/>
  <c r="AT27" s="1"/>
  <c r="V37"/>
  <c r="W37" s="1"/>
  <c r="AT37" s="1"/>
  <c r="V34"/>
  <c r="W34" s="1"/>
  <c r="AT34" s="1"/>
  <c r="V43"/>
  <c r="W43" s="1"/>
  <c r="AT43" s="1"/>
  <c r="V35"/>
  <c r="W35" s="1"/>
  <c r="AT35" s="1"/>
  <c r="V13"/>
  <c r="W13" s="1"/>
  <c r="AT13" s="1"/>
  <c r="V47"/>
  <c r="W47" s="1"/>
  <c r="AT47" s="1"/>
  <c r="V14"/>
  <c r="W14" s="1"/>
  <c r="AT14" s="1"/>
  <c r="V23"/>
  <c r="W23" s="1"/>
  <c r="AT23" s="1"/>
  <c r="V7"/>
  <c r="W7" s="1"/>
  <c r="AT7" s="1"/>
</calcChain>
</file>

<file path=xl/sharedStrings.xml><?xml version="1.0" encoding="utf-8"?>
<sst xmlns="http://schemas.openxmlformats.org/spreadsheetml/2006/main" count="338" uniqueCount="168">
  <si>
    <t>Рени Емил Калфин</t>
  </si>
  <si>
    <t>доктор</t>
  </si>
  <si>
    <t>професор</t>
  </si>
  <si>
    <t>Васил Николов Колев</t>
  </si>
  <si>
    <t>Юлияна Йорданова Йорданова-Кирова</t>
  </si>
  <si>
    <t>Росица Николова Замфирова-Митова</t>
  </si>
  <si>
    <t>Надежда Богданова Бочева</t>
  </si>
  <si>
    <t>доцент</t>
  </si>
  <si>
    <t>Юлиана Александрова Душанова</t>
  </si>
  <si>
    <t>Валентина Кръстева Гриророва</t>
  </si>
  <si>
    <t>Румен Киров Киров</t>
  </si>
  <si>
    <t>Катерина Илионова Стамболиева</t>
  </si>
  <si>
    <t>Любка Павлова Танчева</t>
  </si>
  <si>
    <t>Яна Димитрова Чекаларова</t>
  </si>
  <si>
    <t>Мария Георгиева Генкова-Папазова</t>
  </si>
  <si>
    <t>Мария Любенова Антонова</t>
  </si>
  <si>
    <t>Даниела Маринова Пехливанова</t>
  </si>
  <si>
    <t>Биляна Захариева Генова</t>
  </si>
  <si>
    <t>главен асистент</t>
  </si>
  <si>
    <t>Милена Славчева Михайлова</t>
  </si>
  <si>
    <t>Калина Иванова Рачева</t>
  </si>
  <si>
    <t>Мирослава Димитрова Стефанова</t>
  </si>
  <si>
    <t>Стелиана Миткова Борисова</t>
  </si>
  <si>
    <t>Борис Георгиев Кадинов</t>
  </si>
  <si>
    <t>Елина Руменова Цветанова</t>
  </si>
  <si>
    <t>Полина Иванова Матеева</t>
  </si>
  <si>
    <t>Цветалин Тотев Тотев</t>
  </si>
  <si>
    <t>Пламенка Христова Нанова</t>
  </si>
  <si>
    <t>асистент</t>
  </si>
  <si>
    <t>Милена Емилова Станева</t>
  </si>
  <si>
    <t>Людмила Иванова Шикова</t>
  </si>
  <si>
    <t>Лидия Василева Кортенска</t>
  </si>
  <si>
    <t>Мария Иванова Лазарова</t>
  </si>
  <si>
    <t>Христина Венелинова Христова</t>
  </si>
  <si>
    <t>Иван Миленов Христов</t>
  </si>
  <si>
    <t>Лора Владимирова Дякова</t>
  </si>
  <si>
    <t>Димитринка Йорданова Атанасова</t>
  </si>
  <si>
    <t>Галина Трайкова Ненкова</t>
  </si>
  <si>
    <t>Лиана Гивиевна Алова</t>
  </si>
  <si>
    <t>Aлмира Павлова Георгиева</t>
  </si>
  <si>
    <t>научна степен</t>
  </si>
  <si>
    <t>академична длъжност</t>
  </si>
  <si>
    <t>Златина Петрова Ненчовска</t>
  </si>
  <si>
    <t>№ по ред</t>
  </si>
  <si>
    <t>изследователски състав - трите имена</t>
  </si>
  <si>
    <t xml:space="preserve">Катерина Иванова Кирилова </t>
  </si>
  <si>
    <t>Румяна Гешева Митрева</t>
  </si>
  <si>
    <t xml:space="preserve">Андрей Борисов Попатанасов </t>
  </si>
  <si>
    <t>Диамара Нонева Узунова</t>
  </si>
  <si>
    <t>Мирослава Огнянова Стефанова</t>
  </si>
  <si>
    <t>Наташа Маринова Иванова</t>
  </si>
  <si>
    <t>Other papers</t>
  </si>
  <si>
    <t>Q1 papers</t>
  </si>
  <si>
    <t>Q2 papers</t>
  </si>
  <si>
    <t>Q3 papers</t>
  </si>
  <si>
    <t>Q4 papers</t>
  </si>
  <si>
    <t>1/2</t>
  </si>
  <si>
    <t>1/6</t>
  </si>
  <si>
    <t>1/5</t>
  </si>
  <si>
    <t>1/3</t>
  </si>
  <si>
    <t>1/8</t>
  </si>
  <si>
    <t>1/7</t>
  </si>
  <si>
    <t>1/4</t>
  </si>
  <si>
    <t>1/5+1/6</t>
  </si>
  <si>
    <t>1/6+1/6</t>
  </si>
  <si>
    <t>точки</t>
  </si>
  <si>
    <t>стойност</t>
  </si>
  <si>
    <t>1/6+1/5</t>
  </si>
  <si>
    <t>1/3+1/4</t>
  </si>
  <si>
    <t>1/3 P1</t>
  </si>
  <si>
    <t>1/6 P1</t>
  </si>
  <si>
    <t>Мария Иванова Кънева</t>
  </si>
  <si>
    <t>1/4 P1</t>
  </si>
  <si>
    <t>Критерий 1  ПУБЛИКАЦИОННА АКТИВНОСТ  50%</t>
  </si>
  <si>
    <t>Критерий 2  ЦИТИРАНИЯ БЕЗ АВТОЦИТИРАНИЯ   25%</t>
  </si>
  <si>
    <t>Критерий 3 ПРИВЛЕЧЕНИ СРЕДСТВА ОТ ВЪНШНИ НА БАН ИЗТОЧНИЦИ   15%</t>
  </si>
  <si>
    <t>Ръковод. проект, международен</t>
  </si>
  <si>
    <t>Участник проект, международен</t>
  </si>
  <si>
    <t>Ръковод. проект БГ</t>
  </si>
  <si>
    <t>Участник проект БГ</t>
  </si>
  <si>
    <t>Част I</t>
  </si>
  <si>
    <t>Част II</t>
  </si>
  <si>
    <t>Общо точки част 2а</t>
  </si>
  <si>
    <t>Общо точки част 2б</t>
  </si>
  <si>
    <t>Общо точки част 2в</t>
  </si>
  <si>
    <t>Общо точки част 1</t>
  </si>
  <si>
    <t>.</t>
  </si>
  <si>
    <t>Организ м/унар. меропр. мин.30 уч.</t>
  </si>
  <si>
    <t>Организ. м/унар мероп. в БГ с мин.30 уч.</t>
  </si>
  <si>
    <t>1/3+1/2</t>
  </si>
  <si>
    <t>Координатор проект, международен</t>
  </si>
  <si>
    <t>Координатор проект БГ</t>
  </si>
  <si>
    <t xml:space="preserve">paper Q1 </t>
  </si>
  <si>
    <t>paper Q2</t>
  </si>
  <si>
    <t>paper Q3</t>
  </si>
  <si>
    <t>paper Q4</t>
  </si>
  <si>
    <t>Координатор проект, международен 16-17</t>
  </si>
  <si>
    <r>
      <rPr>
        <sz val="8"/>
        <rFont val="Times New Roman"/>
        <family val="1"/>
        <charset val="204"/>
      </rPr>
      <t>part of monograph int. M62=T4=</t>
    </r>
    <r>
      <rPr>
        <sz val="8"/>
        <color rgb="FFFF0000"/>
        <rFont val="Times New Roman"/>
        <family val="1"/>
        <charset val="204"/>
      </rPr>
      <t>0.4</t>
    </r>
  </si>
  <si>
    <r>
      <rPr>
        <sz val="8"/>
        <rFont val="Times New Roman"/>
        <family val="1"/>
        <charset val="204"/>
      </rPr>
      <t>monograph int. M6=</t>
    </r>
    <r>
      <rPr>
        <sz val="8"/>
        <color rgb="FFFF0000"/>
        <rFont val="Times New Roman"/>
        <family val="1"/>
        <charset val="204"/>
      </rPr>
      <t>6</t>
    </r>
  </si>
  <si>
    <r>
      <rPr>
        <sz val="8"/>
        <rFont val="Times New Roman"/>
        <family val="1"/>
        <charset val="204"/>
      </rPr>
      <t>monograph BG M3=</t>
    </r>
    <r>
      <rPr>
        <sz val="8"/>
        <color rgb="FFFF0000"/>
        <rFont val="Times New Roman"/>
        <family val="1"/>
        <charset val="204"/>
      </rPr>
      <t>3</t>
    </r>
  </si>
  <si>
    <r>
      <rPr>
        <sz val="8"/>
        <rFont val="Times New Roman"/>
        <family val="1"/>
        <charset val="204"/>
      </rPr>
      <t>part of monograph BG M32=T2=</t>
    </r>
    <r>
      <rPr>
        <sz val="8"/>
        <color rgb="FFFF0000"/>
        <rFont val="Times New Roman"/>
        <family val="1"/>
        <charset val="204"/>
      </rPr>
      <t>0.2</t>
    </r>
  </si>
  <si>
    <r>
      <rPr>
        <sz val="8"/>
        <rFont val="Times New Roman"/>
        <family val="1"/>
        <charset val="204"/>
      </rPr>
      <t>Paper in reff. thematic issue BG T2=</t>
    </r>
    <r>
      <rPr>
        <sz val="8"/>
        <color rgb="FFFF0000"/>
        <rFont val="Times New Roman"/>
        <family val="1"/>
        <charset val="204"/>
      </rPr>
      <t>0.2</t>
    </r>
  </si>
  <si>
    <r>
      <rPr>
        <sz val="8"/>
        <rFont val="Times New Roman"/>
        <family val="1"/>
        <charset val="204"/>
      </rPr>
      <t>Paper in reff. thematic issue int. T4=</t>
    </r>
    <r>
      <rPr>
        <sz val="8"/>
        <color rgb="FFFF0000"/>
        <rFont val="Times New Roman"/>
        <family val="1"/>
        <charset val="204"/>
      </rPr>
      <t>0.4</t>
    </r>
  </si>
  <si>
    <t>Експ станов и докл. в полза на орг. извън ИНБ</t>
  </si>
  <si>
    <t>Институт по невробиология - БАН списък на изследователския състав на основен трудов договор към 31.12.2018 г. Данни за 2017 и 2018 година</t>
  </si>
  <si>
    <t xml:space="preserve">Цвета Димитрова Стоянова </t>
  </si>
  <si>
    <t>Цитира-ния междунарброй, 2017-2018</t>
  </si>
  <si>
    <t>1/5 P1</t>
  </si>
  <si>
    <t>1/5+1/6+1/8+1/9</t>
  </si>
  <si>
    <t>1/6+1/8+1/9</t>
  </si>
  <si>
    <t>1/7+1/5</t>
  </si>
  <si>
    <t>1/3 M62+1/3 M62+1/4 P1+1/6 P1+1/5P1+1/4P1</t>
  </si>
  <si>
    <t>1/6+1/7+1/9</t>
  </si>
  <si>
    <t>1/8+1/9+1/4+1/9</t>
  </si>
  <si>
    <t>1/7+1/8</t>
  </si>
  <si>
    <t>1/6P1</t>
  </si>
  <si>
    <t>1/6P1+1/5P1</t>
  </si>
  <si>
    <t>1/12P1</t>
  </si>
  <si>
    <t>1/7 P1 + 1/12 P1</t>
  </si>
  <si>
    <t>1/12P1+1/7P1</t>
  </si>
  <si>
    <t>1/4+1/5+1/6+1/3</t>
  </si>
  <si>
    <t>1/4+1/5+1/6+ 1/3</t>
  </si>
  <si>
    <t>1/6P1+1/2 P1</t>
  </si>
  <si>
    <t>1/4+1/5</t>
  </si>
  <si>
    <t>1/2M3+1/2P1+1/2P1+1/3P1+1/7P1+1/3P1+1/3P1</t>
  </si>
  <si>
    <t>1/7 P1+1/5P1</t>
  </si>
  <si>
    <t>Ръковод. проект, международен 17-18</t>
  </si>
  <si>
    <t>Участник проект, международен 17-18</t>
  </si>
  <si>
    <t>Ръковод. проект БГ 17-18</t>
  </si>
  <si>
    <t>Координатор проект БГ 17-18</t>
  </si>
  <si>
    <t>Участник проект БГ 17-18</t>
  </si>
  <si>
    <t>Организ мeждунар. меропр. мин. 30 уч.</t>
  </si>
  <si>
    <t>Организ. нац. меропр. в БГ с мин.30 уч.</t>
  </si>
  <si>
    <t>1/6+1/5+1/4</t>
  </si>
  <si>
    <t>1/7+1/5+1/7</t>
  </si>
  <si>
    <t>1/4+1/5+1/4</t>
  </si>
  <si>
    <t>1/8+1/5</t>
  </si>
  <si>
    <t>1/9+1/6</t>
  </si>
  <si>
    <t>1/9+1/8+1/8</t>
  </si>
  <si>
    <t>1/9+1/8</t>
  </si>
  <si>
    <t>1/7+1/5+1/7+1/5+1/6+1/9+1/7+1/14+1/12</t>
  </si>
  <si>
    <t>1/7+1/5+1/6</t>
  </si>
  <si>
    <t>1/4+1/7</t>
  </si>
  <si>
    <t>1/8+1/5+1/7+1/6+1/8+1/9</t>
  </si>
  <si>
    <t>1/7+1/7</t>
  </si>
  <si>
    <t>1/4+1/5+1/5</t>
  </si>
  <si>
    <t>1/4+1/3+1/4</t>
  </si>
  <si>
    <t>1/5P1+1/6P1+1/7P1</t>
  </si>
  <si>
    <t xml:space="preserve"> 1/5 P1+1/4P1</t>
  </si>
  <si>
    <t>1/2P1+1/12P1+1/7P1+1/5P1+1P1+_1M3+1/5T2+1M62</t>
  </si>
  <si>
    <t>1/5T2+1/12P1+1/7P1_1/5P1+1/7P1</t>
  </si>
  <si>
    <t>paper with only SJR or only ref</t>
  </si>
  <si>
    <t>1</t>
  </si>
  <si>
    <r>
      <rPr>
        <sz val="8"/>
        <rFont val="Times New Roman"/>
        <family val="1"/>
        <charset val="204"/>
      </rPr>
      <t>nonreffered papers &amp; Proc. P1=</t>
    </r>
    <r>
      <rPr>
        <sz val="8"/>
        <color rgb="FFFF0000"/>
        <rFont val="Times New Roman"/>
        <family val="1"/>
        <charset val="204"/>
      </rPr>
      <t>0.2</t>
    </r>
  </si>
  <si>
    <t>1/6+1/7+ 1/8+1/9</t>
  </si>
  <si>
    <t>1/8P1+1/4P1</t>
  </si>
  <si>
    <r>
      <t xml:space="preserve">Критерий 4  ДЕЙНОСТИ, ПРЯКО ОБСЛ. ДЪРЖАВАТА  5% </t>
    </r>
    <r>
      <rPr>
        <b/>
        <sz val="8"/>
        <color rgb="FFFF0000"/>
        <rFont val="Calibri"/>
        <family val="2"/>
        <charset val="204"/>
        <scheme val="minor"/>
      </rPr>
      <t>НЕЗАПЛАТЕНИ</t>
    </r>
  </si>
  <si>
    <t>REF</t>
  </si>
  <si>
    <t>1/3+1/6</t>
  </si>
  <si>
    <t>Образователни курсове и семинари</t>
  </si>
  <si>
    <t>ОБЩО</t>
  </si>
  <si>
    <t>Точки от част 2а (тежест 0.25)</t>
  </si>
  <si>
    <t>Организ. междунар. меропр. в БГ с мин.30 уч.</t>
  </si>
  <si>
    <t>майчинство</t>
  </si>
  <si>
    <t>Точки от част 1 (тежест 0.55)</t>
  </si>
  <si>
    <t>Точки от част 2б(тежест 0.15)</t>
  </si>
  <si>
    <t>Точки от част 2в(тежест 0.05)</t>
  </si>
  <si>
    <t>Общо точки част 2 по тежест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</si>
</sst>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rgb="FFFF0000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trike/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color rgb="FFFF0000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18">
    <xf numFmtId="0" fontId="0" fillId="0" borderId="0" xfId="0"/>
    <xf numFmtId="0" fontId="5" fillId="0" borderId="0" xfId="0" applyNumberFormat="1" applyFont="1"/>
    <xf numFmtId="2" fontId="6" fillId="0" borderId="0" xfId="0" applyNumberFormat="1" applyFont="1" applyFill="1"/>
    <xf numFmtId="0" fontId="7" fillId="0" borderId="0" xfId="0" applyFont="1" applyFill="1"/>
    <xf numFmtId="0" fontId="5" fillId="0" borderId="0" xfId="0" applyNumberFormat="1" applyFont="1" applyFill="1"/>
    <xf numFmtId="0" fontId="6" fillId="0" borderId="0" xfId="0" applyNumberFormat="1" applyFont="1" applyFill="1"/>
    <xf numFmtId="2" fontId="5" fillId="0" borderId="0" xfId="0" applyNumberFormat="1" applyFont="1" applyFill="1"/>
    <xf numFmtId="49" fontId="6" fillId="0" borderId="0" xfId="0" applyNumberFormat="1" applyFont="1" applyFill="1"/>
    <xf numFmtId="49" fontId="6" fillId="0" borderId="0" xfId="0" applyNumberFormat="1" applyFont="1"/>
    <xf numFmtId="2" fontId="6" fillId="0" borderId="0" xfId="0" applyNumberFormat="1" applyFont="1"/>
    <xf numFmtId="0" fontId="7" fillId="0" borderId="0" xfId="0" applyFont="1"/>
    <xf numFmtId="0" fontId="7" fillId="0" borderId="3" xfId="0" applyFont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/>
    <xf numFmtId="2" fontId="7" fillId="0" borderId="0" xfId="0" applyNumberFormat="1" applyFont="1"/>
    <xf numFmtId="0" fontId="7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49" fontId="11" fillId="0" borderId="0" xfId="0" applyNumberFormat="1" applyFont="1"/>
    <xf numFmtId="0" fontId="11" fillId="0" borderId="0" xfId="0" applyNumberFormat="1" applyFont="1" applyFill="1"/>
    <xf numFmtId="0" fontId="11" fillId="0" borderId="0" xfId="0" applyFont="1" applyFill="1"/>
    <xf numFmtId="49" fontId="11" fillId="0" borderId="0" xfId="0" applyNumberFormat="1" applyFont="1" applyFill="1"/>
    <xf numFmtId="2" fontId="11" fillId="0" borderId="0" xfId="0" applyNumberFormat="1" applyFont="1" applyFill="1"/>
    <xf numFmtId="2" fontId="11" fillId="0" borderId="0" xfId="0" applyNumberFormat="1" applyFont="1"/>
    <xf numFmtId="49" fontId="11" fillId="0" borderId="0" xfId="0" applyNumberFormat="1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2" fontId="11" fillId="0" borderId="0" xfId="0" applyNumberFormat="1" applyFont="1" applyFill="1" applyAlignment="1">
      <alignment vertical="center" wrapText="1"/>
    </xf>
    <xf numFmtId="2" fontId="11" fillId="0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Fill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/>
    <xf numFmtId="2" fontId="6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wrapText="1"/>
    </xf>
    <xf numFmtId="2" fontId="13" fillId="0" borderId="0" xfId="0" applyNumberFormat="1" applyFont="1" applyFill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2" fontId="12" fillId="0" borderId="0" xfId="0" applyNumberFormat="1" applyFont="1" applyAlignment="1"/>
    <xf numFmtId="2" fontId="9" fillId="0" borderId="0" xfId="0" applyNumberFormat="1" applyFont="1" applyAlignment="1">
      <alignment horizontal="center" vertical="center"/>
    </xf>
    <xf numFmtId="2" fontId="9" fillId="0" borderId="0" xfId="0" applyNumberFormat="1" applyFont="1"/>
    <xf numFmtId="0" fontId="9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49" fontId="9" fillId="0" borderId="0" xfId="0" applyNumberFormat="1" applyFont="1"/>
    <xf numFmtId="0" fontId="7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0" fontId="7" fillId="5" borderId="0" xfId="0" applyFont="1" applyFill="1" applyAlignment="1"/>
    <xf numFmtId="0" fontId="7" fillId="4" borderId="0" xfId="0" applyFont="1" applyFill="1"/>
    <xf numFmtId="0" fontId="4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1" fillId="4" borderId="0" xfId="0" applyFont="1" applyFill="1"/>
    <xf numFmtId="2" fontId="5" fillId="0" borderId="9" xfId="0" applyNumberFormat="1" applyFont="1" applyFill="1" applyBorder="1" applyAlignment="1">
      <alignment wrapText="1"/>
    </xf>
    <xf numFmtId="2" fontId="6" fillId="0" borderId="10" xfId="0" applyNumberFormat="1" applyFont="1" applyFill="1" applyBorder="1"/>
    <xf numFmtId="2" fontId="11" fillId="0" borderId="0" xfId="0" applyNumberFormat="1" applyFont="1" applyFill="1" applyBorder="1"/>
    <xf numFmtId="2" fontId="11" fillId="0" borderId="0" xfId="0" applyNumberFormat="1" applyFont="1" applyBorder="1"/>
    <xf numFmtId="2" fontId="11" fillId="0" borderId="0" xfId="0" applyNumberFormat="1" applyFont="1" applyFill="1" applyBorder="1" applyAlignment="1">
      <alignment vertical="center" wrapText="1"/>
    </xf>
    <xf numFmtId="2" fontId="11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/>
    <xf numFmtId="0" fontId="11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 wrapText="1"/>
    </xf>
    <xf numFmtId="49" fontId="6" fillId="4" borderId="0" xfId="0" applyNumberFormat="1" applyFont="1" applyFill="1" applyBorder="1"/>
    <xf numFmtId="2" fontId="8" fillId="4" borderId="0" xfId="0" applyNumberFormat="1" applyFont="1" applyFill="1" applyBorder="1"/>
    <xf numFmtId="0" fontId="8" fillId="4" borderId="0" xfId="0" applyFont="1" applyFill="1" applyBorder="1"/>
    <xf numFmtId="2" fontId="11" fillId="4" borderId="0" xfId="0" applyNumberFormat="1" applyFont="1" applyFill="1" applyBorder="1" applyAlignment="1">
      <alignment vertical="center" wrapText="1"/>
    </xf>
    <xf numFmtId="2" fontId="11" fillId="4" borderId="0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3" fillId="4" borderId="1" xfId="1" applyFont="1" applyFill="1" applyBorder="1" applyAlignment="1" applyProtection="1">
      <alignment horizontal="left" vertical="center"/>
      <protection locked="0"/>
    </xf>
    <xf numFmtId="0" fontId="13" fillId="2" borderId="1" xfId="1" applyFont="1" applyFill="1" applyBorder="1" applyAlignment="1" applyProtection="1">
      <alignment horizontal="center" vertical="center"/>
      <protection locked="0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/>
    </xf>
    <xf numFmtId="0" fontId="13" fillId="4" borderId="1" xfId="1" applyFont="1" applyFill="1" applyBorder="1" applyAlignment="1" applyProtection="1">
      <alignment horizontal="center" vertical="center"/>
      <protection locked="0"/>
    </xf>
    <xf numFmtId="0" fontId="15" fillId="0" borderId="1" xfId="1" applyFont="1" applyFill="1" applyBorder="1" applyAlignment="1" applyProtection="1">
      <alignment horizontal="center" vertical="center"/>
      <protection locked="0"/>
    </xf>
    <xf numFmtId="0" fontId="15" fillId="5" borderId="1" xfId="1" applyFont="1" applyFill="1" applyBorder="1" applyAlignment="1" applyProtection="1">
      <alignment horizontal="center" vertical="center"/>
      <protection locked="0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0" fontId="7" fillId="4" borderId="0" xfId="0" applyFont="1" applyFill="1" applyAlignment="1"/>
    <xf numFmtId="49" fontId="19" fillId="0" borderId="0" xfId="0" applyNumberFormat="1" applyFont="1" applyFill="1"/>
    <xf numFmtId="2" fontId="7" fillId="6" borderId="0" xfId="0" applyNumberFormat="1" applyFont="1" applyFill="1" applyAlignment="1"/>
    <xf numFmtId="2" fontId="11" fillId="4" borderId="0" xfId="0" applyNumberFormat="1" applyFont="1" applyFill="1"/>
    <xf numFmtId="0" fontId="11" fillId="4" borderId="0" xfId="0" applyFont="1" applyFill="1" applyAlignment="1">
      <alignment vertical="center"/>
    </xf>
    <xf numFmtId="2" fontId="7" fillId="4" borderId="0" xfId="0" applyNumberFormat="1" applyFont="1" applyFill="1" applyAlignment="1"/>
    <xf numFmtId="2" fontId="15" fillId="4" borderId="1" xfId="0" applyNumberFormat="1" applyFont="1" applyFill="1" applyBorder="1" applyAlignment="1">
      <alignment horizontal="center" vertical="center"/>
    </xf>
    <xf numFmtId="2" fontId="9" fillId="7" borderId="8" xfId="0" applyNumberFormat="1" applyFont="1" applyFill="1" applyBorder="1" applyAlignment="1">
      <alignment horizontal="center" vertical="center"/>
    </xf>
    <xf numFmtId="2" fontId="7" fillId="7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/>
    <xf numFmtId="2" fontId="9" fillId="0" borderId="0" xfId="0" applyNumberFormat="1" applyFont="1" applyFill="1" applyAlignment="1"/>
    <xf numFmtId="49" fontId="1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/>
    </xf>
    <xf numFmtId="2" fontId="16" fillId="11" borderId="1" xfId="0" applyNumberFormat="1" applyFont="1" applyFill="1" applyBorder="1" applyAlignment="1">
      <alignment horizontal="center" vertical="center" wrapText="1"/>
    </xf>
    <xf numFmtId="2" fontId="16" fillId="9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/>
    <xf numFmtId="2" fontId="17" fillId="11" borderId="1" xfId="0" applyNumberFormat="1" applyFont="1" applyFill="1" applyBorder="1" applyAlignment="1">
      <alignment horizontal="center" vertical="center" wrapText="1"/>
    </xf>
    <xf numFmtId="2" fontId="14" fillId="10" borderId="1" xfId="0" applyNumberFormat="1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/>
    </xf>
    <xf numFmtId="2" fontId="8" fillId="9" borderId="1" xfId="0" applyNumberFormat="1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 wrapText="1"/>
    </xf>
    <xf numFmtId="2" fontId="20" fillId="7" borderId="1" xfId="0" applyNumberFormat="1" applyFont="1" applyFill="1" applyBorder="1" applyAlignment="1">
      <alignment horizontal="center" vertical="center"/>
    </xf>
    <xf numFmtId="0" fontId="22" fillId="0" borderId="1" xfId="1" applyFont="1" applyFill="1" applyBorder="1" applyAlignment="1" applyProtection="1">
      <alignment horizontal="left" vertical="center"/>
      <protection locked="0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22" fillId="2" borderId="1" xfId="1" applyFont="1" applyFill="1" applyBorder="1" applyAlignment="1" applyProtection="1">
      <alignment horizontal="left" vertical="center"/>
      <protection locked="0"/>
    </xf>
    <xf numFmtId="0" fontId="15" fillId="0" borderId="1" xfId="0" applyFont="1" applyBorder="1"/>
    <xf numFmtId="0" fontId="15" fillId="0" borderId="1" xfId="0" applyFont="1" applyFill="1" applyBorder="1"/>
    <xf numFmtId="0" fontId="13" fillId="4" borderId="1" xfId="1" applyFont="1" applyFill="1" applyBorder="1" applyAlignment="1" applyProtection="1">
      <alignment horizontal="center" vertical="center" wrapText="1"/>
      <protection locked="0"/>
    </xf>
    <xf numFmtId="49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/>
    <xf numFmtId="0" fontId="22" fillId="4" borderId="1" xfId="0" applyFont="1" applyFill="1" applyBorder="1" applyAlignment="1">
      <alignment horizontal="left" vertical="center"/>
    </xf>
    <xf numFmtId="0" fontId="22" fillId="4" borderId="1" xfId="1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/>
    <xf numFmtId="2" fontId="15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13" fillId="5" borderId="1" xfId="1" applyFont="1" applyFill="1" applyBorder="1" applyAlignment="1" applyProtection="1">
      <alignment horizontal="center" vertical="center" wrapText="1"/>
      <protection locked="0"/>
    </xf>
    <xf numFmtId="2" fontId="15" fillId="5" borderId="1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/>
    <xf numFmtId="0" fontId="17" fillId="5" borderId="1" xfId="0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20" fillId="5" borderId="1" xfId="0" applyNumberFormat="1" applyFont="1" applyFill="1" applyBorder="1" applyAlignment="1">
      <alignment horizontal="center" vertical="center"/>
    </xf>
    <xf numFmtId="0" fontId="22" fillId="8" borderId="1" xfId="1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2" fontId="7" fillId="3" borderId="14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49" fontId="8" fillId="11" borderId="2" xfId="0" applyNumberFormat="1" applyFont="1" applyFill="1" applyBorder="1" applyAlignment="1">
      <alignment horizontal="center" vertical="center" wrapText="1"/>
    </xf>
    <xf numFmtId="49" fontId="8" fillId="9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8" fillId="11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16" fillId="11" borderId="2" xfId="0" applyNumberFormat="1" applyFont="1" applyFill="1" applyBorder="1" applyAlignment="1">
      <alignment horizontal="center" vertical="center" wrapText="1"/>
    </xf>
    <xf numFmtId="2" fontId="16" fillId="9" borderId="12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2" fontId="21" fillId="7" borderId="0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16" fillId="10" borderId="2" xfId="0" applyNumberFormat="1" applyFont="1" applyFill="1" applyBorder="1" applyAlignment="1">
      <alignment horizontal="center" vertical="center" wrapText="1"/>
    </xf>
    <xf numFmtId="2" fontId="16" fillId="10" borderId="7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2" fontId="16" fillId="11" borderId="2" xfId="0" applyNumberFormat="1" applyFont="1" applyFill="1" applyBorder="1" applyAlignment="1">
      <alignment horizontal="center" vertical="center" wrapText="1"/>
    </xf>
    <xf numFmtId="2" fontId="16" fillId="11" borderId="7" xfId="0" applyNumberFormat="1" applyFont="1" applyFill="1" applyBorder="1" applyAlignment="1">
      <alignment horizontal="center" vertical="center" wrapText="1"/>
    </xf>
    <xf numFmtId="2" fontId="14" fillId="10" borderId="2" xfId="0" applyNumberFormat="1" applyFont="1" applyFill="1" applyBorder="1" applyAlignment="1">
      <alignment horizontal="center" vertical="center" wrapText="1"/>
    </xf>
    <xf numFmtId="2" fontId="14" fillId="10" borderId="7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Нормален 2" xfId="1"/>
    <cellStyle name="Нормален 2 2" xfId="2"/>
  </cellStyles>
  <dxfs count="0"/>
  <tableStyles count="0" defaultTableStyle="TableStyleMedium9" defaultPivotStyle="PivotStyleLight16"/>
  <colors>
    <mruColors>
      <color rgb="FFFFD9FF"/>
      <color rgb="FFCCFFFF"/>
      <color rgb="FFFFCC99"/>
      <color rgb="FFFFFFCC"/>
      <color rgb="FF627A32"/>
      <color rgb="FFFFFF99"/>
      <color rgb="FFFF99FF"/>
      <color rgb="FFFF66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A1688"/>
  <sheetViews>
    <sheetView tabSelected="1" zoomScaleNormal="100" workbookViewId="0">
      <selection activeCell="AU67" sqref="AU67"/>
    </sheetView>
  </sheetViews>
  <sheetFormatPr defaultRowHeight="11.25"/>
  <cols>
    <col min="1" max="1" width="4.85546875" style="71" customWidth="1"/>
    <col min="2" max="2" width="26.7109375" style="10" customWidth="1"/>
    <col min="3" max="3" width="7.7109375" style="10" customWidth="1"/>
    <col min="4" max="4" width="9" style="10" customWidth="1"/>
    <col min="5" max="5" width="6.7109375" style="8" customWidth="1"/>
    <col min="6" max="6" width="5.140625" style="5" customWidth="1"/>
    <col min="7" max="7" width="4.85546875" style="3" customWidth="1"/>
    <col min="8" max="8" width="6.7109375" style="7" customWidth="1"/>
    <col min="9" max="10" width="4.85546875" style="7" customWidth="1"/>
    <col min="11" max="11" width="6.7109375" style="7" customWidth="1"/>
    <col min="12" max="13" width="4.85546875" style="7" customWidth="1"/>
    <col min="14" max="14" width="6.7109375" style="7" customWidth="1"/>
    <col min="15" max="16" width="4.85546875" style="7" customWidth="1"/>
    <col min="17" max="18" width="5.5703125" style="7" customWidth="1"/>
    <col min="19" max="19" width="4.85546875" style="7" customWidth="1"/>
    <col min="20" max="20" width="6.7109375" style="7" customWidth="1"/>
    <col min="21" max="21" width="7.85546875" style="77" customWidth="1"/>
    <col min="22" max="22" width="6" style="2" customWidth="1"/>
    <col min="23" max="23" width="5.5703125" style="8" customWidth="1"/>
    <col min="24" max="24" width="4.85546875" style="7" customWidth="1"/>
    <col min="25" max="26" width="4.85546875" style="8" customWidth="1"/>
    <col min="27" max="27" width="5.85546875" style="7" customWidth="1"/>
    <col min="28" max="28" width="5.85546875" style="8" customWidth="1"/>
    <col min="29" max="29" width="6" style="8" customWidth="1"/>
    <col min="30" max="30" width="6" style="9" customWidth="1"/>
    <col min="31" max="31" width="5.5703125" style="9" customWidth="1"/>
    <col min="32" max="32" width="4.85546875" style="9" customWidth="1"/>
    <col min="33" max="33" width="4.85546875" style="15" customWidth="1"/>
    <col min="34" max="35" width="4.85546875" style="10" customWidth="1"/>
    <col min="36" max="36" width="5.85546875" style="10" customWidth="1"/>
    <col min="37" max="37" width="6" style="10" customWidth="1"/>
    <col min="38" max="39" width="5.5703125" style="3" customWidth="1"/>
    <col min="40" max="40" width="5.5703125" style="10" customWidth="1"/>
    <col min="41" max="42" width="6.5703125" style="115" customWidth="1"/>
    <col min="43" max="43" width="4.85546875" style="10" customWidth="1"/>
    <col min="44" max="44" width="6.85546875" style="10" customWidth="1"/>
    <col min="45" max="45" width="4.85546875" style="10" customWidth="1"/>
    <col min="46" max="46" width="6" style="15" customWidth="1"/>
    <col min="47" max="47" width="38.140625" style="10" customWidth="1"/>
    <col min="48" max="48" width="5.5703125" style="10" customWidth="1"/>
    <col min="49" max="49" width="5.85546875" style="10" customWidth="1"/>
    <col min="50" max="50" width="4.85546875" style="10" customWidth="1"/>
    <col min="51" max="51" width="6.140625" style="10" customWidth="1"/>
    <col min="52" max="52" width="9.140625" style="10" customWidth="1"/>
    <col min="53" max="53" width="9.140625" style="10"/>
    <col min="54" max="54" width="26.140625" style="10" customWidth="1"/>
    <col min="55" max="16384" width="9.140625" style="10"/>
  </cols>
  <sheetData>
    <row r="1" spans="1:48" ht="111" customHeight="1" thickBot="1">
      <c r="A1" s="195" t="s">
        <v>104</v>
      </c>
      <c r="B1" s="195"/>
      <c r="C1" s="195"/>
      <c r="D1" s="195"/>
      <c r="E1" s="1">
        <v>16</v>
      </c>
      <c r="F1" s="49" t="s">
        <v>92</v>
      </c>
      <c r="H1" s="4">
        <v>8</v>
      </c>
      <c r="I1" s="50" t="s">
        <v>93</v>
      </c>
      <c r="J1" s="2"/>
      <c r="K1" s="4">
        <v>4</v>
      </c>
      <c r="L1" s="50" t="s">
        <v>94</v>
      </c>
      <c r="M1" s="2"/>
      <c r="N1" s="4">
        <v>2</v>
      </c>
      <c r="O1" s="50" t="s">
        <v>95</v>
      </c>
      <c r="Q1" s="64" t="s">
        <v>152</v>
      </c>
      <c r="R1" s="51" t="s">
        <v>151</v>
      </c>
      <c r="S1" s="6"/>
      <c r="T1" s="44" t="s">
        <v>98</v>
      </c>
      <c r="U1" s="76" t="s">
        <v>97</v>
      </c>
      <c r="V1" s="44" t="s">
        <v>99</v>
      </c>
      <c r="W1" s="44" t="s">
        <v>100</v>
      </c>
      <c r="X1" s="44" t="s">
        <v>153</v>
      </c>
      <c r="Y1" s="45" t="s">
        <v>101</v>
      </c>
      <c r="Z1" s="46" t="s">
        <v>102</v>
      </c>
      <c r="AA1" s="9"/>
      <c r="AB1" s="9"/>
      <c r="AC1" s="47" t="s">
        <v>76</v>
      </c>
      <c r="AD1" s="47" t="s">
        <v>90</v>
      </c>
      <c r="AE1" s="47" t="s">
        <v>77</v>
      </c>
      <c r="AF1" s="11" t="s">
        <v>78</v>
      </c>
      <c r="AG1" s="11" t="s">
        <v>91</v>
      </c>
      <c r="AH1" s="11" t="s">
        <v>79</v>
      </c>
      <c r="AI1" s="11"/>
      <c r="AJ1" s="11" t="s">
        <v>103</v>
      </c>
      <c r="AK1" s="52"/>
      <c r="AL1" s="12" t="s">
        <v>87</v>
      </c>
      <c r="AM1" s="12" t="s">
        <v>162</v>
      </c>
      <c r="AN1" s="12" t="s">
        <v>88</v>
      </c>
      <c r="AO1" s="122"/>
      <c r="AP1" s="122"/>
    </row>
    <row r="2" spans="1:48" ht="12" thickBot="1">
      <c r="B2" s="13"/>
      <c r="C2" s="14"/>
      <c r="D2" s="14"/>
      <c r="X2" s="3"/>
      <c r="Y2" s="10"/>
      <c r="Z2" s="10"/>
      <c r="AA2" s="15"/>
      <c r="AB2" s="15"/>
      <c r="AC2" s="54">
        <v>0.5</v>
      </c>
      <c r="AD2" s="55">
        <v>0.35</v>
      </c>
      <c r="AE2" s="54">
        <v>0.2</v>
      </c>
      <c r="AF2" s="56">
        <v>0.2</v>
      </c>
      <c r="AG2" s="48">
        <v>0.15</v>
      </c>
      <c r="AH2" s="54">
        <v>0.1</v>
      </c>
      <c r="AI2" s="54"/>
      <c r="AJ2" s="48">
        <v>0.1</v>
      </c>
      <c r="AK2" s="48"/>
      <c r="AL2" s="55">
        <v>50</v>
      </c>
      <c r="AM2" s="55">
        <v>40</v>
      </c>
      <c r="AN2" s="123">
        <v>30</v>
      </c>
      <c r="AO2" s="122"/>
      <c r="AP2" s="122"/>
      <c r="AV2" s="53"/>
    </row>
    <row r="3" spans="1:48" ht="15.75" customHeight="1" thickBot="1">
      <c r="A3" s="72"/>
      <c r="B3" s="41"/>
      <c r="C3" s="41"/>
      <c r="D3" s="41"/>
      <c r="E3" s="199" t="s">
        <v>80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1"/>
      <c r="X3" s="202" t="s">
        <v>81</v>
      </c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4"/>
      <c r="AT3" s="120"/>
      <c r="AU3" s="193" t="s">
        <v>44</v>
      </c>
    </row>
    <row r="4" spans="1:48" s="16" customFormat="1" ht="33" customHeight="1" thickBot="1">
      <c r="A4" s="73"/>
      <c r="B4" s="42"/>
      <c r="C4" s="43"/>
      <c r="D4" s="43"/>
      <c r="E4" s="212" t="s">
        <v>73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4" t="s">
        <v>85</v>
      </c>
      <c r="W4" s="216" t="s">
        <v>164</v>
      </c>
      <c r="X4" s="209" t="s">
        <v>74</v>
      </c>
      <c r="Y4" s="210"/>
      <c r="Z4" s="210"/>
      <c r="AA4" s="211"/>
      <c r="AB4" s="196" t="s">
        <v>75</v>
      </c>
      <c r="AC4" s="197"/>
      <c r="AD4" s="197"/>
      <c r="AE4" s="197"/>
      <c r="AF4" s="197"/>
      <c r="AG4" s="197"/>
      <c r="AH4" s="197"/>
      <c r="AI4" s="197"/>
      <c r="AJ4" s="198"/>
      <c r="AK4" s="196" t="s">
        <v>156</v>
      </c>
      <c r="AL4" s="197"/>
      <c r="AM4" s="197"/>
      <c r="AN4" s="197"/>
      <c r="AO4" s="197"/>
      <c r="AP4" s="197"/>
      <c r="AQ4" s="198"/>
      <c r="AR4" s="205" t="s">
        <v>167</v>
      </c>
      <c r="AS4" s="207"/>
      <c r="AT4" s="121"/>
      <c r="AU4" s="194"/>
    </row>
    <row r="5" spans="1:48" s="16" customFormat="1" ht="117" customHeight="1">
      <c r="A5" s="168" t="s">
        <v>43</v>
      </c>
      <c r="B5" s="169" t="s">
        <v>44</v>
      </c>
      <c r="C5" s="170" t="s">
        <v>40</v>
      </c>
      <c r="D5" s="126" t="s">
        <v>41</v>
      </c>
      <c r="E5" s="171" t="s">
        <v>52</v>
      </c>
      <c r="F5" s="172" t="s">
        <v>66</v>
      </c>
      <c r="G5" s="173" t="s">
        <v>65</v>
      </c>
      <c r="H5" s="174" t="s">
        <v>53</v>
      </c>
      <c r="I5" s="175" t="s">
        <v>66</v>
      </c>
      <c r="J5" s="173" t="s">
        <v>65</v>
      </c>
      <c r="K5" s="176" t="s">
        <v>54</v>
      </c>
      <c r="L5" s="175" t="s">
        <v>66</v>
      </c>
      <c r="M5" s="173" t="s">
        <v>65</v>
      </c>
      <c r="N5" s="176" t="s">
        <v>55</v>
      </c>
      <c r="O5" s="175" t="s">
        <v>66</v>
      </c>
      <c r="P5" s="173" t="s">
        <v>65</v>
      </c>
      <c r="Q5" s="177" t="s">
        <v>157</v>
      </c>
      <c r="R5" s="175" t="s">
        <v>66</v>
      </c>
      <c r="S5" s="178" t="s">
        <v>65</v>
      </c>
      <c r="T5" s="174" t="s">
        <v>51</v>
      </c>
      <c r="U5" s="179" t="s">
        <v>65</v>
      </c>
      <c r="V5" s="215"/>
      <c r="W5" s="217"/>
      <c r="X5" s="180" t="s">
        <v>106</v>
      </c>
      <c r="Y5" s="181" t="s">
        <v>65</v>
      </c>
      <c r="Z5" s="182" t="s">
        <v>82</v>
      </c>
      <c r="AA5" s="183" t="s">
        <v>161</v>
      </c>
      <c r="AB5" s="184" t="s">
        <v>126</v>
      </c>
      <c r="AC5" s="184" t="s">
        <v>96</v>
      </c>
      <c r="AD5" s="184" t="s">
        <v>127</v>
      </c>
      <c r="AE5" s="127" t="s">
        <v>128</v>
      </c>
      <c r="AF5" s="127" t="s">
        <v>129</v>
      </c>
      <c r="AG5" s="127" t="s">
        <v>130</v>
      </c>
      <c r="AH5" s="185" t="s">
        <v>83</v>
      </c>
      <c r="AI5" s="183" t="s">
        <v>165</v>
      </c>
      <c r="AJ5" s="127" t="s">
        <v>103</v>
      </c>
      <c r="AK5" s="186" t="s">
        <v>159</v>
      </c>
      <c r="AL5" s="187" t="s">
        <v>131</v>
      </c>
      <c r="AM5" s="187" t="s">
        <v>162</v>
      </c>
      <c r="AN5" s="187" t="s">
        <v>132</v>
      </c>
      <c r="AO5" s="188" t="s">
        <v>84</v>
      </c>
      <c r="AP5" s="189" t="s">
        <v>166</v>
      </c>
      <c r="AQ5" s="190"/>
      <c r="AR5" s="206"/>
      <c r="AS5" s="208"/>
      <c r="AT5" s="191" t="s">
        <v>160</v>
      </c>
      <c r="AU5" s="194"/>
    </row>
    <row r="6" spans="1:48" s="16" customFormat="1" ht="33.75">
      <c r="A6" s="84">
        <v>1</v>
      </c>
      <c r="B6" s="95" t="s">
        <v>0</v>
      </c>
      <c r="C6" s="99" t="s">
        <v>1</v>
      </c>
      <c r="D6" s="134" t="s">
        <v>2</v>
      </c>
      <c r="E6" s="100" t="s">
        <v>110</v>
      </c>
      <c r="F6" s="135">
        <v>0.34</v>
      </c>
      <c r="G6" s="94">
        <f t="shared" ref="G6:G49" si="0">F6*$E$1</f>
        <v>5.44</v>
      </c>
      <c r="H6" s="135" t="s">
        <v>133</v>
      </c>
      <c r="I6" s="135">
        <v>0.62</v>
      </c>
      <c r="J6" s="136">
        <f t="shared" ref="J6:J14" si="1">I6*$H$1</f>
        <v>4.96</v>
      </c>
      <c r="K6" s="101"/>
      <c r="L6" s="135"/>
      <c r="M6" s="94">
        <f t="shared" ref="M6:M12" si="2">L6*$K$1</f>
        <v>0</v>
      </c>
      <c r="N6" s="110" t="s">
        <v>154</v>
      </c>
      <c r="O6" s="137">
        <v>0.55000000000000004</v>
      </c>
      <c r="P6" s="84">
        <f>O6*$N$1</f>
        <v>1.1000000000000001</v>
      </c>
      <c r="Q6" s="124"/>
      <c r="R6" s="61"/>
      <c r="S6" s="94">
        <f>R6*$Q$1</f>
        <v>0</v>
      </c>
      <c r="T6" s="101" t="s">
        <v>155</v>
      </c>
      <c r="U6" s="138">
        <v>7.4999999999999997E-2</v>
      </c>
      <c r="V6" s="139">
        <f t="shared" ref="V6:V48" si="3">G6+J6+P6+M6+S6+U6</f>
        <v>11.574999999999999</v>
      </c>
      <c r="W6" s="140">
        <f>V6*0.55</f>
        <v>6.36625</v>
      </c>
      <c r="X6" s="18">
        <v>58</v>
      </c>
      <c r="Y6" s="57">
        <v>30</v>
      </c>
      <c r="Z6" s="141">
        <v>30</v>
      </c>
      <c r="AA6" s="142">
        <f>Z6*0.25</f>
        <v>7.5</v>
      </c>
      <c r="AB6" s="19"/>
      <c r="AC6" s="19"/>
      <c r="AD6" s="19"/>
      <c r="AE6" s="84">
        <v>2</v>
      </c>
      <c r="AF6" s="84">
        <v>2.08</v>
      </c>
      <c r="AG6" s="84">
        <v>3</v>
      </c>
      <c r="AH6" s="132">
        <f>$AC$2*AB6+$AD$2*AC6+$AE2*AD6+$AF$2*AE6+$AG$2*AF6+$AH$2*AG6</f>
        <v>1.012</v>
      </c>
      <c r="AI6" s="133">
        <f>AH6*0.15</f>
        <v>0.15179999999999999</v>
      </c>
      <c r="AJ6" s="86"/>
      <c r="AK6" s="86"/>
      <c r="AL6" s="119"/>
      <c r="AM6" s="119">
        <v>4</v>
      </c>
      <c r="AN6" s="84">
        <v>3</v>
      </c>
      <c r="AO6" s="132">
        <f t="shared" ref="AO6:AO49" si="4">$AJ$2*AJ6+$AL$2*AL6+$AM$2*AM6+$AN$2*AN6</f>
        <v>250</v>
      </c>
      <c r="AP6" s="133">
        <f>AO6*0.05</f>
        <v>12.5</v>
      </c>
      <c r="AQ6" s="85"/>
      <c r="AR6" s="143">
        <f>AA6+AI6+AP6</f>
        <v>20.151800000000001</v>
      </c>
      <c r="AS6" s="88"/>
      <c r="AT6" s="144">
        <f>AR6+W6</f>
        <v>26.518050000000002</v>
      </c>
      <c r="AU6" s="145" t="s">
        <v>0</v>
      </c>
    </row>
    <row r="7" spans="1:48" s="16" customFormat="1" ht="33.75">
      <c r="A7" s="84">
        <v>2</v>
      </c>
      <c r="B7" s="95" t="s">
        <v>4</v>
      </c>
      <c r="C7" s="99" t="s">
        <v>1</v>
      </c>
      <c r="D7" s="134" t="s">
        <v>2</v>
      </c>
      <c r="E7" s="100" t="s">
        <v>121</v>
      </c>
      <c r="F7" s="98">
        <v>0.95</v>
      </c>
      <c r="G7" s="94">
        <f t="shared" si="0"/>
        <v>15.2</v>
      </c>
      <c r="H7" s="97" t="s">
        <v>57</v>
      </c>
      <c r="I7" s="98">
        <v>0.17</v>
      </c>
      <c r="J7" s="136">
        <f t="shared" si="1"/>
        <v>1.36</v>
      </c>
      <c r="K7" s="101"/>
      <c r="L7" s="102"/>
      <c r="M7" s="94">
        <f t="shared" si="2"/>
        <v>0</v>
      </c>
      <c r="N7" s="124" t="s">
        <v>59</v>
      </c>
      <c r="O7" s="23">
        <v>0.33</v>
      </c>
      <c r="P7" s="94">
        <f>O7*$N$1</f>
        <v>0.66</v>
      </c>
      <c r="Q7" s="124"/>
      <c r="R7" s="23"/>
      <c r="S7" s="94">
        <f>R7*$Q$1</f>
        <v>0</v>
      </c>
      <c r="T7" s="101" t="s">
        <v>122</v>
      </c>
      <c r="U7" s="138">
        <v>0.13</v>
      </c>
      <c r="V7" s="139">
        <f t="shared" si="3"/>
        <v>17.349999999999998</v>
      </c>
      <c r="W7" s="140">
        <f t="shared" ref="W7:W49" si="5">V7*0.55</f>
        <v>9.5425000000000004</v>
      </c>
      <c r="X7" s="18">
        <v>538</v>
      </c>
      <c r="Y7" s="57">
        <v>30</v>
      </c>
      <c r="Z7" s="141">
        <f t="shared" ref="Z7:Z21" si="6">Y7</f>
        <v>30</v>
      </c>
      <c r="AA7" s="142">
        <f t="shared" ref="AA7:AA48" si="7">Z7*0.25</f>
        <v>7.5</v>
      </c>
      <c r="AB7" s="19"/>
      <c r="AC7" s="19"/>
      <c r="AD7" s="19"/>
      <c r="AE7" s="84"/>
      <c r="AF7" s="84">
        <v>2</v>
      </c>
      <c r="AG7" s="84"/>
      <c r="AH7" s="132">
        <f>$AC$2*AB7+$AD$2*AC7+$AE3*AD7+$AF$2*AE7+$AG$2*AF7+$AH$2*AG7</f>
        <v>0.3</v>
      </c>
      <c r="AI7" s="133">
        <f>AH7*0.15</f>
        <v>4.4999999999999998E-2</v>
      </c>
      <c r="AJ7" s="86"/>
      <c r="AK7" s="86"/>
      <c r="AL7" s="119">
        <v>1</v>
      </c>
      <c r="AM7" s="119">
        <v>1</v>
      </c>
      <c r="AN7" s="84"/>
      <c r="AO7" s="132">
        <f t="shared" si="4"/>
        <v>90</v>
      </c>
      <c r="AP7" s="133">
        <f t="shared" ref="AP7:AP49" si="8">AO7*0.05</f>
        <v>4.5</v>
      </c>
      <c r="AQ7" s="85"/>
      <c r="AR7" s="143">
        <f t="shared" ref="AR7:AR49" si="9">AA7+AI7+AP7</f>
        <v>12.045</v>
      </c>
      <c r="AS7" s="88"/>
      <c r="AT7" s="144">
        <f t="shared" ref="AT7:AT49" si="10">AR7+W7</f>
        <v>21.587499999999999</v>
      </c>
      <c r="AU7" s="145" t="s">
        <v>4</v>
      </c>
    </row>
    <row r="8" spans="1:48" s="16" customFormat="1" ht="67.5">
      <c r="A8" s="84">
        <v>3</v>
      </c>
      <c r="B8" s="95" t="s">
        <v>13</v>
      </c>
      <c r="C8" s="96" t="s">
        <v>1</v>
      </c>
      <c r="D8" s="146" t="s">
        <v>2</v>
      </c>
      <c r="E8" s="97" t="s">
        <v>140</v>
      </c>
      <c r="F8" s="98">
        <v>1.1200000000000001</v>
      </c>
      <c r="G8" s="94">
        <f t="shared" si="0"/>
        <v>17.920000000000002</v>
      </c>
      <c r="H8" s="97" t="s">
        <v>141</v>
      </c>
      <c r="I8" s="98">
        <v>0.51</v>
      </c>
      <c r="J8" s="136">
        <f t="shared" si="1"/>
        <v>4.08</v>
      </c>
      <c r="K8" s="97" t="s">
        <v>61</v>
      </c>
      <c r="L8" s="98">
        <v>0.14000000000000001</v>
      </c>
      <c r="M8" s="94">
        <f t="shared" si="2"/>
        <v>0.56000000000000005</v>
      </c>
      <c r="N8" s="97"/>
      <c r="O8" s="98"/>
      <c r="P8" s="94"/>
      <c r="Q8" s="112"/>
      <c r="R8" s="23"/>
      <c r="S8" s="94"/>
      <c r="T8" s="97" t="s">
        <v>147</v>
      </c>
      <c r="U8" s="138">
        <v>0.1</v>
      </c>
      <c r="V8" s="139">
        <f t="shared" si="3"/>
        <v>22.66</v>
      </c>
      <c r="W8" s="140">
        <f t="shared" si="5"/>
        <v>12.463000000000001</v>
      </c>
      <c r="X8" s="22">
        <v>128</v>
      </c>
      <c r="Y8" s="57">
        <v>30</v>
      </c>
      <c r="Z8" s="141">
        <f t="shared" si="6"/>
        <v>30</v>
      </c>
      <c r="AA8" s="142">
        <f t="shared" si="7"/>
        <v>7.5</v>
      </c>
      <c r="AB8" s="23"/>
      <c r="AC8" s="23"/>
      <c r="AD8" s="23"/>
      <c r="AE8" s="84">
        <v>2</v>
      </c>
      <c r="AF8" s="84">
        <v>1</v>
      </c>
      <c r="AG8" s="84"/>
      <c r="AH8" s="132">
        <f>$AC$2*AB8+$AD$2*AC8+$AE4*AD8+$AF$2*AE8+$AG$2*AF8+$AH$2*AG8</f>
        <v>0.55000000000000004</v>
      </c>
      <c r="AI8" s="133">
        <f t="shared" ref="AI8:AI49" si="11">AH8*0.15</f>
        <v>8.2500000000000004E-2</v>
      </c>
      <c r="AJ8" s="86"/>
      <c r="AK8" s="86"/>
      <c r="AL8" s="119"/>
      <c r="AM8" s="119"/>
      <c r="AN8" s="84"/>
      <c r="AO8" s="132">
        <f t="shared" si="4"/>
        <v>0</v>
      </c>
      <c r="AP8" s="133">
        <f t="shared" si="8"/>
        <v>0</v>
      </c>
      <c r="AQ8" s="85"/>
      <c r="AR8" s="143">
        <f t="shared" si="9"/>
        <v>7.5824999999999996</v>
      </c>
      <c r="AS8" s="88"/>
      <c r="AT8" s="144">
        <f t="shared" si="10"/>
        <v>20.045500000000001</v>
      </c>
      <c r="AU8" s="147" t="s">
        <v>13</v>
      </c>
    </row>
    <row r="9" spans="1:48" s="16" customFormat="1" ht="33.75">
      <c r="A9" s="84">
        <v>4</v>
      </c>
      <c r="B9" s="95" t="s">
        <v>3</v>
      </c>
      <c r="C9" s="96" t="s">
        <v>1</v>
      </c>
      <c r="D9" s="146" t="s">
        <v>2</v>
      </c>
      <c r="E9" s="97" t="s">
        <v>120</v>
      </c>
      <c r="F9" s="98">
        <v>0.95</v>
      </c>
      <c r="G9" s="94">
        <f t="shared" si="0"/>
        <v>15.2</v>
      </c>
      <c r="H9" s="97" t="s">
        <v>57</v>
      </c>
      <c r="I9" s="98">
        <v>0.17</v>
      </c>
      <c r="J9" s="136">
        <f t="shared" si="1"/>
        <v>1.36</v>
      </c>
      <c r="K9" s="97"/>
      <c r="L9" s="98"/>
      <c r="M9" s="94">
        <f t="shared" si="2"/>
        <v>0</v>
      </c>
      <c r="N9" s="112" t="s">
        <v>59</v>
      </c>
      <c r="O9" s="23">
        <v>0.33</v>
      </c>
      <c r="P9" s="94">
        <f>O9*$N$1</f>
        <v>0.66</v>
      </c>
      <c r="Q9" s="112"/>
      <c r="R9" s="23"/>
      <c r="S9" s="94">
        <f t="shared" ref="S9:S21" si="12">R9*$Q$1</f>
        <v>0</v>
      </c>
      <c r="T9" s="97" t="s">
        <v>70</v>
      </c>
      <c r="U9" s="138">
        <v>0.03</v>
      </c>
      <c r="V9" s="139">
        <f t="shared" si="3"/>
        <v>17.25</v>
      </c>
      <c r="W9" s="140">
        <f t="shared" si="5"/>
        <v>9.4875000000000007</v>
      </c>
      <c r="X9" s="22">
        <v>499</v>
      </c>
      <c r="Y9" s="57">
        <v>30</v>
      </c>
      <c r="Z9" s="141">
        <f t="shared" si="6"/>
        <v>30</v>
      </c>
      <c r="AA9" s="142">
        <f t="shared" si="7"/>
        <v>7.5</v>
      </c>
      <c r="AB9" s="23">
        <v>0</v>
      </c>
      <c r="AC9" s="23">
        <v>0</v>
      </c>
      <c r="AD9" s="23">
        <v>0</v>
      </c>
      <c r="AE9" s="84">
        <v>0</v>
      </c>
      <c r="AF9" s="84">
        <v>0</v>
      </c>
      <c r="AG9" s="119">
        <v>1</v>
      </c>
      <c r="AH9" s="132">
        <v>0.2</v>
      </c>
      <c r="AI9" s="133">
        <f t="shared" si="11"/>
        <v>0.03</v>
      </c>
      <c r="AJ9" s="86"/>
      <c r="AK9" s="86"/>
      <c r="AL9" s="119"/>
      <c r="AM9" s="119"/>
      <c r="AN9" s="84">
        <v>0</v>
      </c>
      <c r="AO9" s="132">
        <f t="shared" si="4"/>
        <v>0</v>
      </c>
      <c r="AP9" s="133">
        <f t="shared" si="8"/>
        <v>0</v>
      </c>
      <c r="AQ9" s="85"/>
      <c r="AR9" s="143">
        <f t="shared" si="9"/>
        <v>7.53</v>
      </c>
      <c r="AS9" s="88"/>
      <c r="AT9" s="144">
        <f t="shared" si="10"/>
        <v>17.017500000000002</v>
      </c>
      <c r="AU9" s="147" t="s">
        <v>3</v>
      </c>
    </row>
    <row r="10" spans="1:48" s="16" customFormat="1" ht="66.75" customHeight="1">
      <c r="A10" s="84">
        <v>12</v>
      </c>
      <c r="B10" s="95" t="s">
        <v>36</v>
      </c>
      <c r="C10" s="96" t="s">
        <v>1</v>
      </c>
      <c r="D10" s="146" t="s">
        <v>7</v>
      </c>
      <c r="E10" s="97" t="s">
        <v>134</v>
      </c>
      <c r="F10" s="98">
        <v>0.49</v>
      </c>
      <c r="G10" s="94">
        <f t="shared" si="0"/>
        <v>7.84</v>
      </c>
      <c r="H10" s="97" t="s">
        <v>135</v>
      </c>
      <c r="I10" s="98">
        <v>0.7</v>
      </c>
      <c r="J10" s="136">
        <f t="shared" si="1"/>
        <v>5.6</v>
      </c>
      <c r="K10" s="97" t="s">
        <v>58</v>
      </c>
      <c r="L10" s="98">
        <v>0.2</v>
      </c>
      <c r="M10" s="94">
        <f t="shared" si="2"/>
        <v>0.8</v>
      </c>
      <c r="N10" s="97"/>
      <c r="O10" s="98"/>
      <c r="P10" s="94"/>
      <c r="Q10" s="112"/>
      <c r="R10" s="23"/>
      <c r="S10" s="94">
        <f t="shared" si="12"/>
        <v>0</v>
      </c>
      <c r="T10" s="97" t="s">
        <v>111</v>
      </c>
      <c r="U10" s="138">
        <v>0.52</v>
      </c>
      <c r="V10" s="139">
        <f t="shared" si="3"/>
        <v>14.76</v>
      </c>
      <c r="W10" s="140">
        <f t="shared" si="5"/>
        <v>8.1180000000000003</v>
      </c>
      <c r="X10" s="22">
        <v>41</v>
      </c>
      <c r="Y10" s="57">
        <v>20</v>
      </c>
      <c r="Z10" s="141">
        <f t="shared" si="6"/>
        <v>20</v>
      </c>
      <c r="AA10" s="142">
        <f t="shared" si="7"/>
        <v>5</v>
      </c>
      <c r="AB10" s="23"/>
      <c r="AC10" s="23"/>
      <c r="AD10" s="23"/>
      <c r="AE10" s="84">
        <v>1</v>
      </c>
      <c r="AF10" s="84"/>
      <c r="AG10" s="84">
        <v>2.08</v>
      </c>
      <c r="AH10" s="132">
        <f t="shared" ref="AH10:AH19" si="13">$AC$2*AB10+$AD$2*AC10+$AE6*AD10+$AF$2*AE10+$AG$2*AF10+$AH$2*AG10</f>
        <v>0.40800000000000003</v>
      </c>
      <c r="AI10" s="133">
        <f t="shared" si="11"/>
        <v>6.1200000000000004E-2</v>
      </c>
      <c r="AJ10" s="86"/>
      <c r="AK10" s="86"/>
      <c r="AL10" s="119"/>
      <c r="AM10" s="119"/>
      <c r="AN10" s="84">
        <v>1</v>
      </c>
      <c r="AO10" s="132">
        <f t="shared" si="4"/>
        <v>30</v>
      </c>
      <c r="AP10" s="133">
        <f t="shared" si="8"/>
        <v>1.5</v>
      </c>
      <c r="AQ10" s="85"/>
      <c r="AR10" s="143">
        <f t="shared" si="9"/>
        <v>6.5612000000000004</v>
      </c>
      <c r="AS10" s="88"/>
      <c r="AT10" s="144">
        <f t="shared" si="10"/>
        <v>14.679200000000002</v>
      </c>
      <c r="AU10" s="147" t="s">
        <v>36</v>
      </c>
    </row>
    <row r="11" spans="1:48" s="16" customFormat="1" ht="46.5" customHeight="1">
      <c r="A11" s="84">
        <v>11</v>
      </c>
      <c r="B11" s="95" t="s">
        <v>35</v>
      </c>
      <c r="C11" s="105" t="s">
        <v>86</v>
      </c>
      <c r="D11" s="134" t="s">
        <v>28</v>
      </c>
      <c r="E11" s="100"/>
      <c r="F11" s="102"/>
      <c r="G11" s="94">
        <f t="shared" si="0"/>
        <v>0</v>
      </c>
      <c r="H11" s="101" t="s">
        <v>136</v>
      </c>
      <c r="I11" s="102">
        <v>0.32500000000000001</v>
      </c>
      <c r="J11" s="136">
        <f t="shared" si="1"/>
        <v>2.6</v>
      </c>
      <c r="K11" s="101"/>
      <c r="L11" s="102"/>
      <c r="M11" s="94">
        <f t="shared" si="2"/>
        <v>0</v>
      </c>
      <c r="N11" s="101"/>
      <c r="O11" s="102"/>
      <c r="P11" s="94"/>
      <c r="Q11" s="124"/>
      <c r="R11" s="61"/>
      <c r="S11" s="94">
        <f t="shared" si="12"/>
        <v>0</v>
      </c>
      <c r="T11" s="101" t="s">
        <v>113</v>
      </c>
      <c r="U11" s="148">
        <v>0.12</v>
      </c>
      <c r="V11" s="139">
        <f t="shared" si="3"/>
        <v>2.72</v>
      </c>
      <c r="W11" s="140">
        <f t="shared" si="5"/>
        <v>1.4960000000000002</v>
      </c>
      <c r="X11" s="18">
        <v>2</v>
      </c>
      <c r="Y11" s="57">
        <v>5</v>
      </c>
      <c r="Z11" s="141">
        <f t="shared" si="6"/>
        <v>5</v>
      </c>
      <c r="AA11" s="142">
        <f t="shared" si="7"/>
        <v>1.25</v>
      </c>
      <c r="AB11" s="19"/>
      <c r="AC11" s="19"/>
      <c r="AD11" s="19"/>
      <c r="AE11" s="84">
        <v>2.42</v>
      </c>
      <c r="AF11" s="84"/>
      <c r="AG11" s="84">
        <v>2</v>
      </c>
      <c r="AH11" s="132">
        <f t="shared" si="13"/>
        <v>0.68399999999999994</v>
      </c>
      <c r="AI11" s="133">
        <f t="shared" si="11"/>
        <v>0.10259999999999998</v>
      </c>
      <c r="AJ11" s="85"/>
      <c r="AK11" s="59"/>
      <c r="AL11" s="20"/>
      <c r="AM11" s="20">
        <v>3</v>
      </c>
      <c r="AN11" s="17">
        <v>3</v>
      </c>
      <c r="AO11" s="132">
        <f t="shared" si="4"/>
        <v>210</v>
      </c>
      <c r="AP11" s="133">
        <f t="shared" si="8"/>
        <v>10.5</v>
      </c>
      <c r="AQ11" s="85"/>
      <c r="AR11" s="143">
        <f t="shared" si="9"/>
        <v>11.852600000000001</v>
      </c>
      <c r="AS11" s="88"/>
      <c r="AT11" s="144">
        <f t="shared" si="10"/>
        <v>13.348600000000001</v>
      </c>
      <c r="AU11" s="145" t="s">
        <v>35</v>
      </c>
    </row>
    <row r="12" spans="1:48" s="113" customFormat="1" ht="78.75">
      <c r="A12" s="84">
        <v>5</v>
      </c>
      <c r="B12" s="95" t="s">
        <v>11</v>
      </c>
      <c r="C12" s="96" t="s">
        <v>1</v>
      </c>
      <c r="D12" s="146" t="s">
        <v>7</v>
      </c>
      <c r="E12" s="97"/>
      <c r="F12" s="98"/>
      <c r="G12" s="94">
        <f t="shared" si="0"/>
        <v>0</v>
      </c>
      <c r="H12" s="97" t="s">
        <v>146</v>
      </c>
      <c r="I12" s="98">
        <v>0.83</v>
      </c>
      <c r="J12" s="136">
        <f t="shared" si="1"/>
        <v>6.64</v>
      </c>
      <c r="K12" s="97" t="s">
        <v>59</v>
      </c>
      <c r="L12" s="98">
        <v>0.33</v>
      </c>
      <c r="M12" s="94">
        <f t="shared" si="2"/>
        <v>1.32</v>
      </c>
      <c r="N12" s="97" t="s">
        <v>59</v>
      </c>
      <c r="O12" s="98">
        <v>0.33</v>
      </c>
      <c r="P12" s="94">
        <f>O12*$N$1</f>
        <v>0.66</v>
      </c>
      <c r="Q12" s="112"/>
      <c r="R12" s="23"/>
      <c r="S12" s="94">
        <f t="shared" si="12"/>
        <v>0</v>
      </c>
      <c r="T12" s="97" t="s">
        <v>124</v>
      </c>
      <c r="U12" s="138">
        <v>0.93</v>
      </c>
      <c r="V12" s="139">
        <f t="shared" si="3"/>
        <v>9.5499999999999989</v>
      </c>
      <c r="W12" s="140">
        <f t="shared" si="5"/>
        <v>5.2524999999999995</v>
      </c>
      <c r="X12" s="22">
        <v>36</v>
      </c>
      <c r="Y12" s="57">
        <v>20</v>
      </c>
      <c r="Z12" s="141">
        <f t="shared" si="6"/>
        <v>20</v>
      </c>
      <c r="AA12" s="142">
        <f t="shared" si="7"/>
        <v>5</v>
      </c>
      <c r="AB12" s="23"/>
      <c r="AC12" s="23"/>
      <c r="AD12" s="23"/>
      <c r="AE12" s="84"/>
      <c r="AF12" s="84"/>
      <c r="AG12" s="84">
        <v>1.42</v>
      </c>
      <c r="AH12" s="132">
        <f t="shared" si="13"/>
        <v>0.14199999999999999</v>
      </c>
      <c r="AI12" s="133">
        <f t="shared" si="11"/>
        <v>2.1299999999999996E-2</v>
      </c>
      <c r="AJ12" s="86"/>
      <c r="AK12" s="86"/>
      <c r="AL12" s="119"/>
      <c r="AM12" s="119">
        <v>1</v>
      </c>
      <c r="AN12" s="84"/>
      <c r="AO12" s="132">
        <f t="shared" si="4"/>
        <v>40</v>
      </c>
      <c r="AP12" s="133">
        <f t="shared" si="8"/>
        <v>2</v>
      </c>
      <c r="AQ12" s="85"/>
      <c r="AR12" s="143">
        <f t="shared" si="9"/>
        <v>7.0213000000000001</v>
      </c>
      <c r="AS12" s="88"/>
      <c r="AT12" s="144">
        <f t="shared" si="10"/>
        <v>12.2738</v>
      </c>
      <c r="AU12" s="147" t="s">
        <v>11</v>
      </c>
    </row>
    <row r="13" spans="1:48" s="16" customFormat="1" ht="55.5" customHeight="1">
      <c r="A13" s="84">
        <v>6</v>
      </c>
      <c r="B13" s="95" t="s">
        <v>16</v>
      </c>
      <c r="C13" s="99" t="s">
        <v>1</v>
      </c>
      <c r="D13" s="134" t="s">
        <v>7</v>
      </c>
      <c r="E13" s="101" t="s">
        <v>58</v>
      </c>
      <c r="F13" s="102">
        <v>0.2</v>
      </c>
      <c r="G13" s="94">
        <f t="shared" si="0"/>
        <v>3.2</v>
      </c>
      <c r="H13" s="101" t="s">
        <v>133</v>
      </c>
      <c r="I13" s="102">
        <v>0.62</v>
      </c>
      <c r="J13" s="136">
        <f t="shared" si="1"/>
        <v>4.96</v>
      </c>
      <c r="K13" s="101"/>
      <c r="L13" s="102"/>
      <c r="M13" s="94"/>
      <c r="N13" s="101"/>
      <c r="O13" s="102"/>
      <c r="P13" s="94"/>
      <c r="Q13" s="124"/>
      <c r="R13" s="61"/>
      <c r="S13" s="94">
        <f t="shared" si="12"/>
        <v>0</v>
      </c>
      <c r="T13" s="101" t="s">
        <v>148</v>
      </c>
      <c r="U13" s="138">
        <v>0.09</v>
      </c>
      <c r="V13" s="139">
        <f t="shared" si="3"/>
        <v>8.25</v>
      </c>
      <c r="W13" s="140">
        <f t="shared" si="5"/>
        <v>4.5375000000000005</v>
      </c>
      <c r="X13" s="18">
        <v>58</v>
      </c>
      <c r="Y13" s="57">
        <v>30</v>
      </c>
      <c r="Z13" s="141">
        <f t="shared" si="6"/>
        <v>30</v>
      </c>
      <c r="AA13" s="142">
        <f t="shared" si="7"/>
        <v>7.5</v>
      </c>
      <c r="AB13" s="19"/>
      <c r="AC13" s="19"/>
      <c r="AD13" s="19"/>
      <c r="AE13" s="84"/>
      <c r="AF13" s="84"/>
      <c r="AG13" s="84"/>
      <c r="AH13" s="132">
        <f t="shared" si="13"/>
        <v>0</v>
      </c>
      <c r="AI13" s="133">
        <f t="shared" si="11"/>
        <v>0</v>
      </c>
      <c r="AJ13" s="86"/>
      <c r="AK13" s="86"/>
      <c r="AL13" s="119"/>
      <c r="AM13" s="119"/>
      <c r="AN13" s="84"/>
      <c r="AO13" s="132">
        <f t="shared" si="4"/>
        <v>0</v>
      </c>
      <c r="AP13" s="133">
        <f t="shared" si="8"/>
        <v>0</v>
      </c>
      <c r="AQ13" s="85"/>
      <c r="AR13" s="143">
        <f t="shared" si="9"/>
        <v>7.5</v>
      </c>
      <c r="AS13" s="88"/>
      <c r="AT13" s="144">
        <f t="shared" si="10"/>
        <v>12.037500000000001</v>
      </c>
      <c r="AU13" s="145" t="s">
        <v>16</v>
      </c>
    </row>
    <row r="14" spans="1:48" s="16" customFormat="1" ht="20.25" customHeight="1">
      <c r="A14" s="84">
        <v>8</v>
      </c>
      <c r="B14" s="95" t="s">
        <v>10</v>
      </c>
      <c r="C14" s="99" t="s">
        <v>1</v>
      </c>
      <c r="D14" s="134" t="s">
        <v>7</v>
      </c>
      <c r="E14" s="100" t="s">
        <v>123</v>
      </c>
      <c r="F14" s="102">
        <v>0.45</v>
      </c>
      <c r="G14" s="94">
        <f t="shared" si="0"/>
        <v>7.2</v>
      </c>
      <c r="H14" s="101"/>
      <c r="I14" s="102"/>
      <c r="J14" s="136">
        <f t="shared" si="1"/>
        <v>0</v>
      </c>
      <c r="K14" s="101"/>
      <c r="L14" s="102"/>
      <c r="M14" s="94">
        <f>L14*$K$1</f>
        <v>0</v>
      </c>
      <c r="N14" s="101"/>
      <c r="O14" s="102"/>
      <c r="P14" s="94">
        <f t="shared" ref="P14:P21" si="14">O14*$N$1</f>
        <v>0</v>
      </c>
      <c r="Q14" s="124"/>
      <c r="R14" s="61"/>
      <c r="S14" s="94">
        <f t="shared" si="12"/>
        <v>0</v>
      </c>
      <c r="T14" s="101"/>
      <c r="U14" s="138"/>
      <c r="V14" s="139">
        <f t="shared" si="3"/>
        <v>7.2</v>
      </c>
      <c r="W14" s="140">
        <f t="shared" si="5"/>
        <v>3.9600000000000004</v>
      </c>
      <c r="X14" s="18">
        <v>391</v>
      </c>
      <c r="Y14" s="57">
        <v>30</v>
      </c>
      <c r="Z14" s="141">
        <f t="shared" si="6"/>
        <v>30</v>
      </c>
      <c r="AA14" s="142">
        <f t="shared" si="7"/>
        <v>7.5</v>
      </c>
      <c r="AB14" s="19"/>
      <c r="AC14" s="19"/>
      <c r="AD14" s="19"/>
      <c r="AE14" s="84"/>
      <c r="AF14" s="84"/>
      <c r="AG14" s="84">
        <v>1</v>
      </c>
      <c r="AH14" s="132">
        <f t="shared" si="13"/>
        <v>0.1</v>
      </c>
      <c r="AI14" s="133">
        <f t="shared" si="11"/>
        <v>1.4999999999999999E-2</v>
      </c>
      <c r="AJ14" s="86"/>
      <c r="AK14" s="86"/>
      <c r="AL14" s="119"/>
      <c r="AM14" s="119"/>
      <c r="AN14" s="84"/>
      <c r="AO14" s="132">
        <f t="shared" si="4"/>
        <v>0</v>
      </c>
      <c r="AP14" s="133">
        <f t="shared" si="8"/>
        <v>0</v>
      </c>
      <c r="AQ14" s="85"/>
      <c r="AR14" s="143">
        <f t="shared" si="9"/>
        <v>7.5149999999999997</v>
      </c>
      <c r="AS14" s="88"/>
      <c r="AT14" s="144">
        <f t="shared" si="10"/>
        <v>11.475</v>
      </c>
      <c r="AU14" s="145" t="s">
        <v>10</v>
      </c>
    </row>
    <row r="15" spans="1:48" s="16" customFormat="1" ht="21.75" customHeight="1">
      <c r="A15" s="84">
        <v>9</v>
      </c>
      <c r="B15" s="95" t="s">
        <v>31</v>
      </c>
      <c r="C15" s="109" t="s">
        <v>86</v>
      </c>
      <c r="D15" s="146" t="s">
        <v>28</v>
      </c>
      <c r="E15" s="97" t="s">
        <v>110</v>
      </c>
      <c r="F15" s="98">
        <v>0.34</v>
      </c>
      <c r="G15" s="94">
        <f t="shared" si="0"/>
        <v>5.44</v>
      </c>
      <c r="H15" s="97"/>
      <c r="I15" s="98"/>
      <c r="J15" s="136">
        <v>0</v>
      </c>
      <c r="K15" s="97"/>
      <c r="L15" s="98"/>
      <c r="M15" s="94">
        <v>0</v>
      </c>
      <c r="N15" s="97"/>
      <c r="O15" s="98"/>
      <c r="P15" s="94">
        <f t="shared" si="14"/>
        <v>0</v>
      </c>
      <c r="Q15" s="112"/>
      <c r="R15" s="23"/>
      <c r="S15" s="94">
        <f t="shared" si="12"/>
        <v>0</v>
      </c>
      <c r="T15" s="97" t="s">
        <v>115</v>
      </c>
      <c r="U15" s="149">
        <v>0.03</v>
      </c>
      <c r="V15" s="139">
        <f t="shared" si="3"/>
        <v>5.4700000000000006</v>
      </c>
      <c r="W15" s="140">
        <f t="shared" si="5"/>
        <v>3.0085000000000006</v>
      </c>
      <c r="X15" s="22">
        <v>54</v>
      </c>
      <c r="Y15" s="57">
        <v>30</v>
      </c>
      <c r="Z15" s="141">
        <f t="shared" si="6"/>
        <v>30</v>
      </c>
      <c r="AA15" s="142">
        <f t="shared" si="7"/>
        <v>7.5</v>
      </c>
      <c r="AB15" s="23"/>
      <c r="AC15" s="23"/>
      <c r="AD15" s="23"/>
      <c r="AE15" s="84"/>
      <c r="AF15" s="84"/>
      <c r="AG15" s="84">
        <v>3</v>
      </c>
      <c r="AH15" s="132">
        <f t="shared" si="13"/>
        <v>0.30000000000000004</v>
      </c>
      <c r="AI15" s="133">
        <f t="shared" si="11"/>
        <v>4.5000000000000005E-2</v>
      </c>
      <c r="AJ15" s="85"/>
      <c r="AK15" s="58"/>
      <c r="AL15" s="24"/>
      <c r="AM15" s="24"/>
      <c r="AN15" s="21"/>
      <c r="AO15" s="132">
        <f t="shared" si="4"/>
        <v>0</v>
      </c>
      <c r="AP15" s="133">
        <f t="shared" si="8"/>
        <v>0</v>
      </c>
      <c r="AQ15" s="85"/>
      <c r="AR15" s="143">
        <f t="shared" si="9"/>
        <v>7.5449999999999999</v>
      </c>
      <c r="AS15" s="88"/>
      <c r="AT15" s="144">
        <f t="shared" si="10"/>
        <v>10.5535</v>
      </c>
      <c r="AU15" s="147" t="s">
        <v>31</v>
      </c>
    </row>
    <row r="16" spans="1:48" s="16" customFormat="1" ht="75.75" customHeight="1">
      <c r="A16" s="84">
        <v>10</v>
      </c>
      <c r="B16" s="95" t="s">
        <v>8</v>
      </c>
      <c r="C16" s="96" t="s">
        <v>1</v>
      </c>
      <c r="D16" s="146" t="s">
        <v>7</v>
      </c>
      <c r="E16" s="97"/>
      <c r="F16" s="98"/>
      <c r="G16" s="94">
        <f t="shared" si="0"/>
        <v>0</v>
      </c>
      <c r="H16" s="97"/>
      <c r="I16" s="98"/>
      <c r="J16" s="136">
        <f t="shared" ref="J16:J49" si="15">I16*$H$1</f>
        <v>0</v>
      </c>
      <c r="K16" s="97"/>
      <c r="L16" s="98"/>
      <c r="M16" s="94">
        <f>L16*$K$1</f>
        <v>0</v>
      </c>
      <c r="N16" s="97"/>
      <c r="O16" s="98"/>
      <c r="P16" s="94">
        <f t="shared" si="14"/>
        <v>0</v>
      </c>
      <c r="Q16" s="112"/>
      <c r="R16" s="23"/>
      <c r="S16" s="94">
        <f t="shared" si="12"/>
        <v>0</v>
      </c>
      <c r="T16" s="97" t="s">
        <v>149</v>
      </c>
      <c r="U16" s="138">
        <v>2.33</v>
      </c>
      <c r="V16" s="139">
        <f t="shared" si="3"/>
        <v>2.33</v>
      </c>
      <c r="W16" s="140">
        <f t="shared" si="5"/>
        <v>1.2815000000000001</v>
      </c>
      <c r="X16" s="22">
        <v>80</v>
      </c>
      <c r="Y16" s="57">
        <v>30</v>
      </c>
      <c r="Z16" s="141">
        <f t="shared" si="6"/>
        <v>30</v>
      </c>
      <c r="AA16" s="142">
        <f t="shared" si="7"/>
        <v>7.5</v>
      </c>
      <c r="AB16" s="23"/>
      <c r="AC16" s="23"/>
      <c r="AD16" s="23"/>
      <c r="AE16" s="84">
        <v>2</v>
      </c>
      <c r="AF16" s="84"/>
      <c r="AG16" s="84">
        <v>2.16</v>
      </c>
      <c r="AH16" s="132">
        <f t="shared" si="13"/>
        <v>0.6160000000000001</v>
      </c>
      <c r="AI16" s="133">
        <f t="shared" si="11"/>
        <v>9.240000000000001E-2</v>
      </c>
      <c r="AJ16" s="86"/>
      <c r="AK16" s="86"/>
      <c r="AL16" s="119"/>
      <c r="AM16" s="119"/>
      <c r="AN16" s="84"/>
      <c r="AO16" s="132">
        <f t="shared" si="4"/>
        <v>0</v>
      </c>
      <c r="AP16" s="133">
        <f t="shared" si="8"/>
        <v>0</v>
      </c>
      <c r="AQ16" s="85"/>
      <c r="AR16" s="143">
        <f t="shared" si="9"/>
        <v>7.5923999999999996</v>
      </c>
      <c r="AS16" s="88"/>
      <c r="AT16" s="144">
        <f t="shared" si="10"/>
        <v>8.873899999999999</v>
      </c>
      <c r="AU16" s="147" t="s">
        <v>8</v>
      </c>
    </row>
    <row r="17" spans="1:235" s="16" customFormat="1" ht="45">
      <c r="A17" s="84">
        <v>13</v>
      </c>
      <c r="B17" s="95" t="s">
        <v>12</v>
      </c>
      <c r="C17" s="99" t="s">
        <v>1</v>
      </c>
      <c r="D17" s="134" t="s">
        <v>7</v>
      </c>
      <c r="E17" s="100" t="s">
        <v>142</v>
      </c>
      <c r="F17" s="102">
        <v>0.39</v>
      </c>
      <c r="G17" s="94">
        <f t="shared" si="0"/>
        <v>6.24</v>
      </c>
      <c r="H17" s="101" t="s">
        <v>67</v>
      </c>
      <c r="I17" s="102">
        <v>0.36699999999999999</v>
      </c>
      <c r="J17" s="136">
        <f t="shared" si="15"/>
        <v>2.9359999999999999</v>
      </c>
      <c r="K17" s="101"/>
      <c r="L17" s="102"/>
      <c r="M17" s="94">
        <f>L17*$K$1</f>
        <v>0</v>
      </c>
      <c r="N17" s="101" t="s">
        <v>143</v>
      </c>
      <c r="O17" s="102">
        <v>1</v>
      </c>
      <c r="P17" s="94">
        <f t="shared" si="14"/>
        <v>2</v>
      </c>
      <c r="Q17" s="124"/>
      <c r="R17" s="61"/>
      <c r="S17" s="94">
        <f t="shared" si="12"/>
        <v>0</v>
      </c>
      <c r="T17" s="101" t="s">
        <v>72</v>
      </c>
      <c r="U17" s="138">
        <v>0.05</v>
      </c>
      <c r="V17" s="139">
        <f t="shared" si="3"/>
        <v>11.226000000000001</v>
      </c>
      <c r="W17" s="140">
        <f t="shared" si="5"/>
        <v>6.1743000000000006</v>
      </c>
      <c r="X17" s="18">
        <v>14</v>
      </c>
      <c r="Y17" s="57">
        <v>10</v>
      </c>
      <c r="Z17" s="141">
        <f t="shared" si="6"/>
        <v>10</v>
      </c>
      <c r="AA17" s="142">
        <f t="shared" si="7"/>
        <v>2.5</v>
      </c>
      <c r="AB17" s="19"/>
      <c r="AC17" s="19"/>
      <c r="AD17" s="19"/>
      <c r="AE17" s="84"/>
      <c r="AF17" s="84">
        <v>4.83</v>
      </c>
      <c r="AG17" s="84">
        <v>0.8</v>
      </c>
      <c r="AH17" s="132">
        <f t="shared" si="13"/>
        <v>0.80449999999999999</v>
      </c>
      <c r="AI17" s="133">
        <f t="shared" si="11"/>
        <v>0.12067499999999999</v>
      </c>
      <c r="AJ17" s="86"/>
      <c r="AK17" s="86"/>
      <c r="AL17" s="119"/>
      <c r="AM17" s="119"/>
      <c r="AN17" s="84"/>
      <c r="AO17" s="132">
        <f t="shared" si="4"/>
        <v>0</v>
      </c>
      <c r="AP17" s="133">
        <f t="shared" si="8"/>
        <v>0</v>
      </c>
      <c r="AQ17" s="85"/>
      <c r="AR17" s="143">
        <f t="shared" si="9"/>
        <v>2.6206749999999999</v>
      </c>
      <c r="AS17" s="88"/>
      <c r="AT17" s="144">
        <f t="shared" si="10"/>
        <v>8.7949750000000009</v>
      </c>
      <c r="AU17" s="145" t="s">
        <v>12</v>
      </c>
    </row>
    <row r="18" spans="1:235" s="16" customFormat="1" ht="20.25" customHeight="1">
      <c r="A18" s="84">
        <v>14</v>
      </c>
      <c r="B18" s="103" t="s">
        <v>46</v>
      </c>
      <c r="C18" s="84" t="s">
        <v>86</v>
      </c>
      <c r="D18" s="150" t="s">
        <v>28</v>
      </c>
      <c r="E18" s="110" t="s">
        <v>110</v>
      </c>
      <c r="F18" s="111">
        <v>0.34</v>
      </c>
      <c r="G18" s="84">
        <f t="shared" si="0"/>
        <v>5.44</v>
      </c>
      <c r="H18" s="110"/>
      <c r="I18" s="111"/>
      <c r="J18" s="119">
        <f t="shared" si="15"/>
        <v>0</v>
      </c>
      <c r="K18" s="110"/>
      <c r="L18" s="111"/>
      <c r="M18" s="84"/>
      <c r="N18" s="110"/>
      <c r="O18" s="111"/>
      <c r="P18" s="84">
        <f t="shared" si="14"/>
        <v>0</v>
      </c>
      <c r="Q18" s="151"/>
      <c r="R18" s="84"/>
      <c r="S18" s="84">
        <f t="shared" si="12"/>
        <v>0</v>
      </c>
      <c r="T18" s="110"/>
      <c r="U18" s="152">
        <v>0</v>
      </c>
      <c r="V18" s="139">
        <f t="shared" si="3"/>
        <v>5.44</v>
      </c>
      <c r="W18" s="140">
        <f t="shared" si="5"/>
        <v>2.9920000000000004</v>
      </c>
      <c r="X18" s="83">
        <v>42</v>
      </c>
      <c r="Y18" s="57">
        <v>20</v>
      </c>
      <c r="Z18" s="141">
        <f t="shared" si="6"/>
        <v>20</v>
      </c>
      <c r="AA18" s="142">
        <f t="shared" si="7"/>
        <v>5</v>
      </c>
      <c r="AB18" s="84"/>
      <c r="AC18" s="84"/>
      <c r="AD18" s="84"/>
      <c r="AE18" s="84"/>
      <c r="AF18" s="84"/>
      <c r="AG18" s="84">
        <v>2</v>
      </c>
      <c r="AH18" s="132">
        <f t="shared" si="13"/>
        <v>0.2</v>
      </c>
      <c r="AI18" s="133">
        <f t="shared" si="11"/>
        <v>0.03</v>
      </c>
      <c r="AJ18" s="85"/>
      <c r="AK18" s="86"/>
      <c r="AL18" s="87"/>
      <c r="AM18" s="87"/>
      <c r="AN18" s="74"/>
      <c r="AO18" s="132">
        <f t="shared" si="4"/>
        <v>0</v>
      </c>
      <c r="AP18" s="133">
        <f t="shared" si="8"/>
        <v>0</v>
      </c>
      <c r="AQ18" s="85"/>
      <c r="AR18" s="143">
        <f t="shared" si="9"/>
        <v>5.03</v>
      </c>
      <c r="AS18" s="88"/>
      <c r="AT18" s="144">
        <f t="shared" si="10"/>
        <v>8.0220000000000002</v>
      </c>
      <c r="AU18" s="153" t="s">
        <v>46</v>
      </c>
    </row>
    <row r="19" spans="1:235" s="16" customFormat="1" ht="18.75" customHeight="1">
      <c r="A19" s="84">
        <v>15</v>
      </c>
      <c r="B19" s="95" t="s">
        <v>9</v>
      </c>
      <c r="C19" s="96" t="s">
        <v>1</v>
      </c>
      <c r="D19" s="146" t="s">
        <v>7</v>
      </c>
      <c r="E19" s="97"/>
      <c r="F19" s="98"/>
      <c r="G19" s="94">
        <f t="shared" si="0"/>
        <v>0</v>
      </c>
      <c r="H19" s="97" t="s">
        <v>62</v>
      </c>
      <c r="I19" s="98">
        <v>0.25</v>
      </c>
      <c r="J19" s="136">
        <f t="shared" si="15"/>
        <v>2</v>
      </c>
      <c r="K19" s="97" t="s">
        <v>89</v>
      </c>
      <c r="L19" s="98">
        <v>0.83</v>
      </c>
      <c r="M19" s="94">
        <f t="shared" ref="M19:M25" si="16">L19*$K$1</f>
        <v>3.32</v>
      </c>
      <c r="N19" s="97"/>
      <c r="O19" s="98"/>
      <c r="P19" s="94">
        <f t="shared" si="14"/>
        <v>0</v>
      </c>
      <c r="Q19" s="112"/>
      <c r="R19" s="23"/>
      <c r="S19" s="94">
        <f t="shared" si="12"/>
        <v>0</v>
      </c>
      <c r="T19" s="97"/>
      <c r="U19" s="138"/>
      <c r="V19" s="139">
        <f t="shared" si="3"/>
        <v>5.32</v>
      </c>
      <c r="W19" s="140">
        <f t="shared" si="5"/>
        <v>2.9260000000000006</v>
      </c>
      <c r="X19" s="22">
        <v>17</v>
      </c>
      <c r="Y19" s="57">
        <v>10</v>
      </c>
      <c r="Z19" s="141">
        <f t="shared" si="6"/>
        <v>10</v>
      </c>
      <c r="AA19" s="142">
        <f t="shared" si="7"/>
        <v>2.5</v>
      </c>
      <c r="AB19" s="23"/>
      <c r="AC19" s="23"/>
      <c r="AD19" s="23"/>
      <c r="AE19" s="84"/>
      <c r="AF19" s="84"/>
      <c r="AG19" s="84"/>
      <c r="AH19" s="132">
        <f t="shared" si="13"/>
        <v>0</v>
      </c>
      <c r="AI19" s="133">
        <f t="shared" si="11"/>
        <v>0</v>
      </c>
      <c r="AJ19" s="86"/>
      <c r="AK19" s="86"/>
      <c r="AL19" s="119"/>
      <c r="AM19" s="119">
        <v>1</v>
      </c>
      <c r="AN19" s="84"/>
      <c r="AO19" s="132">
        <f t="shared" si="4"/>
        <v>40</v>
      </c>
      <c r="AP19" s="133">
        <f t="shared" si="8"/>
        <v>2</v>
      </c>
      <c r="AQ19" s="85"/>
      <c r="AR19" s="143">
        <f t="shared" si="9"/>
        <v>4.5</v>
      </c>
      <c r="AS19" s="88"/>
      <c r="AT19" s="144">
        <f t="shared" si="10"/>
        <v>7.4260000000000002</v>
      </c>
      <c r="AU19" s="147" t="s">
        <v>9</v>
      </c>
    </row>
    <row r="20" spans="1:235" s="16" customFormat="1" ht="24.75" customHeight="1">
      <c r="A20" s="84">
        <v>16</v>
      </c>
      <c r="B20" s="95" t="s">
        <v>5</v>
      </c>
      <c r="C20" s="96" t="s">
        <v>1</v>
      </c>
      <c r="D20" s="146" t="s">
        <v>2</v>
      </c>
      <c r="E20" s="97"/>
      <c r="F20" s="98"/>
      <c r="G20" s="94">
        <f t="shared" si="0"/>
        <v>0</v>
      </c>
      <c r="H20" s="97"/>
      <c r="I20" s="98"/>
      <c r="J20" s="136">
        <f t="shared" si="15"/>
        <v>0</v>
      </c>
      <c r="K20" s="97"/>
      <c r="L20" s="98"/>
      <c r="M20" s="94">
        <f t="shared" si="16"/>
        <v>0</v>
      </c>
      <c r="N20" s="97" t="s">
        <v>57</v>
      </c>
      <c r="O20" s="98">
        <v>0.17</v>
      </c>
      <c r="P20" s="94">
        <f t="shared" si="14"/>
        <v>0.34</v>
      </c>
      <c r="Q20" s="112"/>
      <c r="R20" s="23"/>
      <c r="S20" s="94">
        <f t="shared" si="12"/>
        <v>0</v>
      </c>
      <c r="T20" s="97"/>
      <c r="U20" s="138"/>
      <c r="V20" s="139">
        <f t="shared" si="3"/>
        <v>0.34</v>
      </c>
      <c r="W20" s="140">
        <f t="shared" si="5"/>
        <v>0.18700000000000003</v>
      </c>
      <c r="X20" s="22">
        <v>35</v>
      </c>
      <c r="Y20" s="57">
        <v>20</v>
      </c>
      <c r="Z20" s="141">
        <f t="shared" si="6"/>
        <v>20</v>
      </c>
      <c r="AA20" s="142">
        <f t="shared" si="7"/>
        <v>5</v>
      </c>
      <c r="AB20" s="23"/>
      <c r="AC20" s="23"/>
      <c r="AD20" s="23"/>
      <c r="AE20" s="84"/>
      <c r="AF20" s="84"/>
      <c r="AG20" s="84"/>
      <c r="AH20" s="132">
        <v>0</v>
      </c>
      <c r="AI20" s="133">
        <f t="shared" si="11"/>
        <v>0</v>
      </c>
      <c r="AJ20" s="86"/>
      <c r="AK20" s="86"/>
      <c r="AL20" s="119"/>
      <c r="AM20" s="119">
        <v>1</v>
      </c>
      <c r="AN20" s="84"/>
      <c r="AO20" s="132">
        <f t="shared" si="4"/>
        <v>40</v>
      </c>
      <c r="AP20" s="133">
        <f t="shared" si="8"/>
        <v>2</v>
      </c>
      <c r="AQ20" s="85"/>
      <c r="AR20" s="143">
        <f t="shared" si="9"/>
        <v>7</v>
      </c>
      <c r="AS20" s="88"/>
      <c r="AT20" s="144">
        <f t="shared" si="10"/>
        <v>7.1870000000000003</v>
      </c>
      <c r="AU20" s="147" t="s">
        <v>5</v>
      </c>
    </row>
    <row r="21" spans="1:235" s="113" customFormat="1" ht="33.75">
      <c r="A21" s="84">
        <v>17</v>
      </c>
      <c r="B21" s="95" t="s">
        <v>39</v>
      </c>
      <c r="C21" s="105" t="s">
        <v>86</v>
      </c>
      <c r="D21" s="134" t="s">
        <v>28</v>
      </c>
      <c r="E21" s="100"/>
      <c r="F21" s="102"/>
      <c r="G21" s="94">
        <f t="shared" si="0"/>
        <v>0</v>
      </c>
      <c r="H21" s="101" t="s">
        <v>137</v>
      </c>
      <c r="I21" s="102">
        <v>0.28000000000000003</v>
      </c>
      <c r="J21" s="136">
        <f t="shared" si="15"/>
        <v>2.2400000000000002</v>
      </c>
      <c r="K21" s="101" t="s">
        <v>63</v>
      </c>
      <c r="L21" s="102">
        <v>0.34</v>
      </c>
      <c r="M21" s="94">
        <f t="shared" si="16"/>
        <v>1.36</v>
      </c>
      <c r="N21" s="101" t="s">
        <v>139</v>
      </c>
      <c r="O21" s="102">
        <v>0.24</v>
      </c>
      <c r="P21" s="94">
        <f t="shared" si="14"/>
        <v>0.48</v>
      </c>
      <c r="Q21" s="124"/>
      <c r="R21" s="61"/>
      <c r="S21" s="94">
        <f t="shared" si="12"/>
        <v>0</v>
      </c>
      <c r="T21" s="101" t="s">
        <v>125</v>
      </c>
      <c r="U21" s="148">
        <v>7.0000000000000007E-2</v>
      </c>
      <c r="V21" s="139">
        <f t="shared" si="3"/>
        <v>4.1500000000000004</v>
      </c>
      <c r="W21" s="140">
        <f t="shared" si="5"/>
        <v>2.2825000000000002</v>
      </c>
      <c r="X21" s="18">
        <v>26</v>
      </c>
      <c r="Y21" s="57">
        <v>20</v>
      </c>
      <c r="Z21" s="141">
        <f t="shared" si="6"/>
        <v>20</v>
      </c>
      <c r="AA21" s="142">
        <f t="shared" si="7"/>
        <v>5</v>
      </c>
      <c r="AB21" s="19"/>
      <c r="AC21" s="19"/>
      <c r="AD21" s="19"/>
      <c r="AE21" s="84"/>
      <c r="AF21" s="84"/>
      <c r="AG21" s="84">
        <v>1</v>
      </c>
      <c r="AH21" s="132">
        <f t="shared" ref="AH21:AH49" si="17">$AC$2*AB21+$AD$2*AC21+$AE17*AD21+$AF$2*AE21+$AG$2*AF21+$AH$2*AG21</f>
        <v>0.1</v>
      </c>
      <c r="AI21" s="133">
        <f t="shared" si="11"/>
        <v>1.4999999999999999E-2</v>
      </c>
      <c r="AJ21" s="85"/>
      <c r="AK21" s="59"/>
      <c r="AL21" s="20"/>
      <c r="AM21" s="20"/>
      <c r="AN21" s="17"/>
      <c r="AO21" s="132">
        <f t="shared" si="4"/>
        <v>0</v>
      </c>
      <c r="AP21" s="133">
        <f t="shared" si="8"/>
        <v>0</v>
      </c>
      <c r="AQ21" s="85"/>
      <c r="AR21" s="143">
        <f t="shared" si="9"/>
        <v>5.0149999999999997</v>
      </c>
      <c r="AS21" s="88"/>
      <c r="AT21" s="144">
        <f t="shared" si="10"/>
        <v>7.2974999999999994</v>
      </c>
      <c r="AU21" s="145" t="s">
        <v>39</v>
      </c>
    </row>
    <row r="22" spans="1:235" s="16" customFormat="1" ht="22.5">
      <c r="A22" s="84">
        <v>18</v>
      </c>
      <c r="B22" s="103" t="s">
        <v>105</v>
      </c>
      <c r="C22" s="23"/>
      <c r="D22" s="146" t="s">
        <v>28</v>
      </c>
      <c r="E22" s="112" t="s">
        <v>145</v>
      </c>
      <c r="F22" s="23">
        <v>0.65</v>
      </c>
      <c r="G22" s="94">
        <f t="shared" si="0"/>
        <v>10.4</v>
      </c>
      <c r="H22" s="97"/>
      <c r="I22" s="98"/>
      <c r="J22" s="136">
        <f t="shared" si="15"/>
        <v>0</v>
      </c>
      <c r="K22" s="97"/>
      <c r="L22" s="98"/>
      <c r="M22" s="94">
        <f t="shared" si="16"/>
        <v>0</v>
      </c>
      <c r="N22" s="97"/>
      <c r="O22" s="98"/>
      <c r="P22" s="94"/>
      <c r="Q22" s="112"/>
      <c r="R22" s="23"/>
      <c r="S22" s="94"/>
      <c r="T22" s="97" t="s">
        <v>116</v>
      </c>
      <c r="U22" s="148">
        <v>7.0000000000000007E-2</v>
      </c>
      <c r="V22" s="139">
        <f t="shared" si="3"/>
        <v>10.47</v>
      </c>
      <c r="W22" s="140">
        <f t="shared" si="5"/>
        <v>5.7585000000000006</v>
      </c>
      <c r="X22" s="22">
        <v>2</v>
      </c>
      <c r="Y22" s="57">
        <v>5</v>
      </c>
      <c r="Z22" s="141">
        <v>5</v>
      </c>
      <c r="AA22" s="142">
        <f t="shared" si="7"/>
        <v>1.25</v>
      </c>
      <c r="AB22" s="23"/>
      <c r="AC22" s="23"/>
      <c r="AD22" s="23"/>
      <c r="AE22" s="84"/>
      <c r="AF22" s="84"/>
      <c r="AG22" s="84">
        <v>4</v>
      </c>
      <c r="AH22" s="132">
        <f t="shared" si="17"/>
        <v>0.4</v>
      </c>
      <c r="AI22" s="133">
        <f t="shared" si="11"/>
        <v>0.06</v>
      </c>
      <c r="AJ22" s="85"/>
      <c r="AK22" s="58"/>
      <c r="AL22" s="24"/>
      <c r="AM22" s="24"/>
      <c r="AN22" s="21"/>
      <c r="AO22" s="132">
        <f t="shared" si="4"/>
        <v>0</v>
      </c>
      <c r="AP22" s="133">
        <f t="shared" si="8"/>
        <v>0</v>
      </c>
      <c r="AQ22" s="85"/>
      <c r="AR22" s="143">
        <f t="shared" si="9"/>
        <v>1.31</v>
      </c>
      <c r="AS22" s="88"/>
      <c r="AT22" s="144">
        <f t="shared" si="10"/>
        <v>7.0685000000000002</v>
      </c>
      <c r="AU22" s="131" t="s">
        <v>105</v>
      </c>
    </row>
    <row r="23" spans="1:235" s="16" customFormat="1" ht="22.5">
      <c r="A23" s="84">
        <v>19</v>
      </c>
      <c r="B23" s="95" t="s">
        <v>6</v>
      </c>
      <c r="C23" s="104" t="s">
        <v>1</v>
      </c>
      <c r="D23" s="150" t="s">
        <v>7</v>
      </c>
      <c r="E23" s="110"/>
      <c r="F23" s="111"/>
      <c r="G23" s="84">
        <f t="shared" si="0"/>
        <v>0</v>
      </c>
      <c r="H23" s="110"/>
      <c r="I23" s="111"/>
      <c r="J23" s="119">
        <f t="shared" si="15"/>
        <v>0</v>
      </c>
      <c r="K23" s="110" t="s">
        <v>145</v>
      </c>
      <c r="L23" s="111">
        <v>0.65</v>
      </c>
      <c r="M23" s="84">
        <f t="shared" si="16"/>
        <v>2.6</v>
      </c>
      <c r="N23" s="110" t="s">
        <v>59</v>
      </c>
      <c r="O23" s="111">
        <v>0.33</v>
      </c>
      <c r="P23" s="84">
        <f>O23*$N$1</f>
        <v>0.66</v>
      </c>
      <c r="Q23" s="151" t="s">
        <v>158</v>
      </c>
      <c r="R23" s="84">
        <v>0.5</v>
      </c>
      <c r="S23" s="84">
        <f>R23*$Q$1</f>
        <v>0.5</v>
      </c>
      <c r="T23" s="110" t="s">
        <v>117</v>
      </c>
      <c r="U23" s="152">
        <v>1.6E-2</v>
      </c>
      <c r="V23" s="139">
        <f t="shared" si="3"/>
        <v>3.7760000000000002</v>
      </c>
      <c r="W23" s="140">
        <f t="shared" si="5"/>
        <v>2.0768000000000004</v>
      </c>
      <c r="X23" s="83">
        <v>14</v>
      </c>
      <c r="Y23" s="57">
        <v>10</v>
      </c>
      <c r="Z23" s="141">
        <f t="shared" ref="Z23:Z28" si="18">Y23</f>
        <v>10</v>
      </c>
      <c r="AA23" s="142">
        <f t="shared" si="7"/>
        <v>2.5</v>
      </c>
      <c r="AB23" s="84"/>
      <c r="AC23" s="84"/>
      <c r="AD23" s="84"/>
      <c r="AE23" s="84"/>
      <c r="AF23" s="84">
        <v>2</v>
      </c>
      <c r="AG23" s="84">
        <v>4.16</v>
      </c>
      <c r="AH23" s="132">
        <f t="shared" si="17"/>
        <v>0.71599999999999997</v>
      </c>
      <c r="AI23" s="133">
        <f t="shared" si="11"/>
        <v>0.1074</v>
      </c>
      <c r="AJ23" s="86"/>
      <c r="AK23" s="86"/>
      <c r="AL23" s="119">
        <v>0</v>
      </c>
      <c r="AM23" s="119">
        <v>1</v>
      </c>
      <c r="AN23" s="84">
        <v>0</v>
      </c>
      <c r="AO23" s="132">
        <f t="shared" si="4"/>
        <v>40</v>
      </c>
      <c r="AP23" s="133">
        <f t="shared" si="8"/>
        <v>2</v>
      </c>
      <c r="AQ23" s="85"/>
      <c r="AR23" s="143">
        <f t="shared" si="9"/>
        <v>4.6074000000000002</v>
      </c>
      <c r="AS23" s="88"/>
      <c r="AT23" s="144">
        <f t="shared" si="10"/>
        <v>6.6842000000000006</v>
      </c>
      <c r="AU23" s="154" t="s">
        <v>6</v>
      </c>
    </row>
    <row r="24" spans="1:235" s="113" customFormat="1" ht="33.75">
      <c r="A24" s="84">
        <v>21</v>
      </c>
      <c r="B24" s="95" t="s">
        <v>38</v>
      </c>
      <c r="C24" s="105" t="s">
        <v>86</v>
      </c>
      <c r="D24" s="134" t="s">
        <v>28</v>
      </c>
      <c r="E24" s="100"/>
      <c r="F24" s="102"/>
      <c r="G24" s="94">
        <f t="shared" si="0"/>
        <v>0</v>
      </c>
      <c r="H24" s="101"/>
      <c r="I24" s="102"/>
      <c r="J24" s="136">
        <f t="shared" si="15"/>
        <v>0</v>
      </c>
      <c r="K24" s="101" t="s">
        <v>60</v>
      </c>
      <c r="L24" s="102">
        <v>0.13</v>
      </c>
      <c r="M24" s="94">
        <f t="shared" si="16"/>
        <v>0.52</v>
      </c>
      <c r="N24" s="101" t="s">
        <v>108</v>
      </c>
      <c r="O24" s="102">
        <v>0.6</v>
      </c>
      <c r="P24" s="94">
        <f>O24*$N$1</f>
        <v>1.2</v>
      </c>
      <c r="Q24" s="124"/>
      <c r="R24" s="61"/>
      <c r="S24" s="94">
        <f>R24*$Q$1</f>
        <v>0</v>
      </c>
      <c r="T24" s="101"/>
      <c r="U24" s="148">
        <v>0</v>
      </c>
      <c r="V24" s="139">
        <f t="shared" si="3"/>
        <v>1.72</v>
      </c>
      <c r="W24" s="140">
        <f t="shared" si="5"/>
        <v>0.94600000000000006</v>
      </c>
      <c r="X24" s="18">
        <v>25</v>
      </c>
      <c r="Y24" s="57">
        <v>20</v>
      </c>
      <c r="Z24" s="141">
        <f t="shared" si="18"/>
        <v>20</v>
      </c>
      <c r="AA24" s="142">
        <f t="shared" si="7"/>
        <v>5</v>
      </c>
      <c r="AB24" s="19"/>
      <c r="AC24" s="19"/>
      <c r="AD24" s="19"/>
      <c r="AE24" s="84"/>
      <c r="AF24" s="84"/>
      <c r="AG24" s="84">
        <v>2.08</v>
      </c>
      <c r="AH24" s="132">
        <f t="shared" si="17"/>
        <v>0.20800000000000002</v>
      </c>
      <c r="AI24" s="133">
        <f t="shared" si="11"/>
        <v>3.1200000000000002E-2</v>
      </c>
      <c r="AJ24" s="85"/>
      <c r="AK24" s="59"/>
      <c r="AL24" s="20"/>
      <c r="AM24" s="20"/>
      <c r="AN24" s="17"/>
      <c r="AO24" s="132">
        <f t="shared" si="4"/>
        <v>0</v>
      </c>
      <c r="AP24" s="133">
        <f t="shared" si="8"/>
        <v>0</v>
      </c>
      <c r="AQ24" s="85"/>
      <c r="AR24" s="143">
        <f t="shared" si="9"/>
        <v>5.0312000000000001</v>
      </c>
      <c r="AS24" s="88"/>
      <c r="AT24" s="144">
        <f t="shared" si="10"/>
        <v>5.9771999999999998</v>
      </c>
      <c r="AU24" s="145" t="s">
        <v>38</v>
      </c>
    </row>
    <row r="25" spans="1:235" s="63" customFormat="1" ht="23.25" customHeight="1">
      <c r="A25" s="84">
        <v>22</v>
      </c>
      <c r="B25" s="95" t="s">
        <v>15</v>
      </c>
      <c r="C25" s="96" t="s">
        <v>1</v>
      </c>
      <c r="D25" s="146" t="s">
        <v>7</v>
      </c>
      <c r="E25" s="97"/>
      <c r="F25" s="98"/>
      <c r="G25" s="94">
        <f t="shared" si="0"/>
        <v>0</v>
      </c>
      <c r="H25" s="97"/>
      <c r="I25" s="98"/>
      <c r="J25" s="136">
        <f t="shared" si="15"/>
        <v>0</v>
      </c>
      <c r="K25" s="97"/>
      <c r="L25" s="98"/>
      <c r="M25" s="94">
        <f t="shared" si="16"/>
        <v>0</v>
      </c>
      <c r="N25" s="97"/>
      <c r="O25" s="98"/>
      <c r="P25" s="94"/>
      <c r="Q25" s="112"/>
      <c r="R25" s="23"/>
      <c r="S25" s="94"/>
      <c r="T25" s="97"/>
      <c r="U25" s="138"/>
      <c r="V25" s="139">
        <f t="shared" si="3"/>
        <v>0</v>
      </c>
      <c r="W25" s="140">
        <f t="shared" si="5"/>
        <v>0</v>
      </c>
      <c r="X25" s="22">
        <v>7</v>
      </c>
      <c r="Y25" s="57">
        <v>5</v>
      </c>
      <c r="Z25" s="141">
        <f t="shared" si="18"/>
        <v>5</v>
      </c>
      <c r="AA25" s="142">
        <f t="shared" si="7"/>
        <v>1.25</v>
      </c>
      <c r="AB25" s="23"/>
      <c r="AC25" s="23"/>
      <c r="AD25" s="23"/>
      <c r="AE25" s="84"/>
      <c r="AF25" s="84">
        <v>1.25</v>
      </c>
      <c r="AG25" s="84"/>
      <c r="AH25" s="132">
        <f t="shared" si="17"/>
        <v>0.1875</v>
      </c>
      <c r="AI25" s="133">
        <f t="shared" si="11"/>
        <v>2.8124999999999997E-2</v>
      </c>
      <c r="AJ25" s="86"/>
      <c r="AK25" s="86"/>
      <c r="AL25" s="119">
        <v>1</v>
      </c>
      <c r="AM25" s="119">
        <v>1</v>
      </c>
      <c r="AN25" s="84"/>
      <c r="AO25" s="132">
        <f t="shared" si="4"/>
        <v>90</v>
      </c>
      <c r="AP25" s="133">
        <f t="shared" si="8"/>
        <v>4.5</v>
      </c>
      <c r="AQ25" s="85"/>
      <c r="AR25" s="143">
        <f t="shared" si="9"/>
        <v>5.7781250000000002</v>
      </c>
      <c r="AS25" s="88"/>
      <c r="AT25" s="144">
        <f t="shared" si="10"/>
        <v>5.7781250000000002</v>
      </c>
      <c r="AU25" s="147" t="s">
        <v>15</v>
      </c>
    </row>
    <row r="26" spans="1:235" s="16" customFormat="1" ht="18" customHeight="1">
      <c r="A26" s="84">
        <v>23</v>
      </c>
      <c r="B26" s="95" t="s">
        <v>42</v>
      </c>
      <c r="C26" s="109" t="s">
        <v>86</v>
      </c>
      <c r="D26" s="146" t="s">
        <v>28</v>
      </c>
      <c r="E26" s="97" t="s">
        <v>144</v>
      </c>
      <c r="F26" s="98">
        <v>0.28000000000000003</v>
      </c>
      <c r="G26" s="94">
        <f t="shared" si="0"/>
        <v>4.4800000000000004</v>
      </c>
      <c r="H26" s="97" t="s">
        <v>57</v>
      </c>
      <c r="I26" s="98">
        <v>0.17</v>
      </c>
      <c r="J26" s="136">
        <f t="shared" si="15"/>
        <v>1.36</v>
      </c>
      <c r="K26" s="97"/>
      <c r="L26" s="98"/>
      <c r="M26" s="94"/>
      <c r="N26" s="97"/>
      <c r="O26" s="98"/>
      <c r="P26" s="94">
        <f t="shared" ref="P26:P41" si="19">O26*$N$1</f>
        <v>0</v>
      </c>
      <c r="Q26" s="112"/>
      <c r="R26" s="23"/>
      <c r="S26" s="94">
        <f>R26*$Q$1</f>
        <v>0</v>
      </c>
      <c r="T26" s="97"/>
      <c r="U26" s="138">
        <v>0</v>
      </c>
      <c r="V26" s="139">
        <f t="shared" si="3"/>
        <v>5.8400000000000007</v>
      </c>
      <c r="W26" s="140">
        <f t="shared" si="5"/>
        <v>3.2120000000000006</v>
      </c>
      <c r="X26" s="22">
        <v>16</v>
      </c>
      <c r="Y26" s="57">
        <v>10</v>
      </c>
      <c r="Z26" s="141">
        <f t="shared" si="18"/>
        <v>10</v>
      </c>
      <c r="AA26" s="142">
        <f t="shared" si="7"/>
        <v>2.5</v>
      </c>
      <c r="AB26" s="23"/>
      <c r="AC26" s="23"/>
      <c r="AD26" s="23"/>
      <c r="AE26" s="84"/>
      <c r="AF26" s="84"/>
      <c r="AG26" s="84">
        <v>4</v>
      </c>
      <c r="AH26" s="132">
        <f t="shared" si="17"/>
        <v>0.4</v>
      </c>
      <c r="AI26" s="133">
        <f t="shared" si="11"/>
        <v>0.06</v>
      </c>
      <c r="AJ26" s="85"/>
      <c r="AK26" s="58"/>
      <c r="AL26" s="24"/>
      <c r="AM26" s="24"/>
      <c r="AN26" s="21"/>
      <c r="AO26" s="132">
        <f t="shared" si="4"/>
        <v>0</v>
      </c>
      <c r="AP26" s="133">
        <f t="shared" si="8"/>
        <v>0</v>
      </c>
      <c r="AQ26" s="85"/>
      <c r="AR26" s="143">
        <f t="shared" si="9"/>
        <v>2.56</v>
      </c>
      <c r="AS26" s="88"/>
      <c r="AT26" s="144">
        <f t="shared" si="10"/>
        <v>5.7720000000000002</v>
      </c>
      <c r="AU26" s="147" t="s">
        <v>42</v>
      </c>
    </row>
    <row r="27" spans="1:235" s="16" customFormat="1" ht="22.5">
      <c r="A27" s="84">
        <v>24</v>
      </c>
      <c r="B27" s="95" t="s">
        <v>25</v>
      </c>
      <c r="C27" s="99" t="s">
        <v>1</v>
      </c>
      <c r="D27" s="134" t="s">
        <v>18</v>
      </c>
      <c r="E27" s="100"/>
      <c r="F27" s="102"/>
      <c r="G27" s="94">
        <f t="shared" si="0"/>
        <v>0</v>
      </c>
      <c r="H27" s="101"/>
      <c r="I27" s="102"/>
      <c r="J27" s="136">
        <f t="shared" si="15"/>
        <v>0</v>
      </c>
      <c r="K27" s="101"/>
      <c r="L27" s="102"/>
      <c r="M27" s="94">
        <f>L27*$K$1</f>
        <v>0</v>
      </c>
      <c r="N27" s="101" t="s">
        <v>64</v>
      </c>
      <c r="O27" s="102">
        <v>0.33</v>
      </c>
      <c r="P27" s="94">
        <f t="shared" si="19"/>
        <v>0.66</v>
      </c>
      <c r="Q27" s="124"/>
      <c r="R27" s="61"/>
      <c r="S27" s="94">
        <f>R27*$Q$1</f>
        <v>0</v>
      </c>
      <c r="T27" s="101"/>
      <c r="U27" s="138"/>
      <c r="V27" s="139">
        <f t="shared" si="3"/>
        <v>0.66</v>
      </c>
      <c r="W27" s="140">
        <f t="shared" si="5"/>
        <v>0.36300000000000004</v>
      </c>
      <c r="X27" s="18">
        <v>17</v>
      </c>
      <c r="Y27" s="57">
        <v>10</v>
      </c>
      <c r="Z27" s="141">
        <f t="shared" si="18"/>
        <v>10</v>
      </c>
      <c r="AA27" s="142">
        <f t="shared" si="7"/>
        <v>2.5</v>
      </c>
      <c r="AB27" s="19"/>
      <c r="AC27" s="19"/>
      <c r="AD27" s="19"/>
      <c r="AE27" s="84"/>
      <c r="AF27" s="84"/>
      <c r="AG27" s="84"/>
      <c r="AH27" s="132">
        <f t="shared" si="17"/>
        <v>0</v>
      </c>
      <c r="AI27" s="133">
        <f t="shared" si="11"/>
        <v>0</v>
      </c>
      <c r="AJ27" s="86"/>
      <c r="AK27" s="86"/>
      <c r="AL27" s="119"/>
      <c r="AM27" s="119">
        <v>1</v>
      </c>
      <c r="AN27" s="84"/>
      <c r="AO27" s="132">
        <f t="shared" si="4"/>
        <v>40</v>
      </c>
      <c r="AP27" s="133">
        <f t="shared" si="8"/>
        <v>2</v>
      </c>
      <c r="AQ27" s="85"/>
      <c r="AR27" s="143">
        <f t="shared" si="9"/>
        <v>4.5</v>
      </c>
      <c r="AS27" s="88"/>
      <c r="AT27" s="144">
        <f t="shared" si="10"/>
        <v>4.8630000000000004</v>
      </c>
      <c r="AU27" s="145" t="s">
        <v>25</v>
      </c>
    </row>
    <row r="28" spans="1:235" s="16" customFormat="1" ht="22.5">
      <c r="A28" s="84">
        <v>25</v>
      </c>
      <c r="B28" s="95" t="s">
        <v>24</v>
      </c>
      <c r="C28" s="96" t="s">
        <v>1</v>
      </c>
      <c r="D28" s="146" t="s">
        <v>18</v>
      </c>
      <c r="E28" s="97"/>
      <c r="F28" s="98"/>
      <c r="G28" s="94">
        <f t="shared" si="0"/>
        <v>0</v>
      </c>
      <c r="H28" s="97" t="s">
        <v>137</v>
      </c>
      <c r="I28" s="98">
        <v>0.28000000000000003</v>
      </c>
      <c r="J28" s="136">
        <f t="shared" si="15"/>
        <v>2.2400000000000002</v>
      </c>
      <c r="K28" s="97" t="s">
        <v>58</v>
      </c>
      <c r="L28" s="98">
        <v>0.2</v>
      </c>
      <c r="M28" s="94">
        <f>L28*$K$1</f>
        <v>0.8</v>
      </c>
      <c r="N28" s="97" t="s">
        <v>138</v>
      </c>
      <c r="O28" s="98">
        <v>0.36</v>
      </c>
      <c r="P28" s="94">
        <f t="shared" si="19"/>
        <v>0.72</v>
      </c>
      <c r="Q28" s="112"/>
      <c r="R28" s="23"/>
      <c r="S28" s="94">
        <f>R28*$Q$1</f>
        <v>0</v>
      </c>
      <c r="T28" s="97" t="s">
        <v>107</v>
      </c>
      <c r="U28" s="155">
        <v>0.04</v>
      </c>
      <c r="V28" s="139">
        <f t="shared" si="3"/>
        <v>3.8</v>
      </c>
      <c r="W28" s="140">
        <f t="shared" si="5"/>
        <v>2.09</v>
      </c>
      <c r="X28" s="22">
        <v>19</v>
      </c>
      <c r="Y28" s="57">
        <v>10</v>
      </c>
      <c r="Z28" s="141">
        <f t="shared" si="18"/>
        <v>10</v>
      </c>
      <c r="AA28" s="142">
        <f t="shared" si="7"/>
        <v>2.5</v>
      </c>
      <c r="AB28" s="23"/>
      <c r="AC28" s="23"/>
      <c r="AD28" s="23"/>
      <c r="AE28" s="84">
        <v>1</v>
      </c>
      <c r="AF28" s="84"/>
      <c r="AG28" s="84">
        <v>0.8</v>
      </c>
      <c r="AH28" s="132">
        <f t="shared" si="17"/>
        <v>0.28000000000000003</v>
      </c>
      <c r="AI28" s="133">
        <f t="shared" si="11"/>
        <v>4.2000000000000003E-2</v>
      </c>
      <c r="AJ28" s="86"/>
      <c r="AK28" s="86"/>
      <c r="AL28" s="119"/>
      <c r="AM28" s="119"/>
      <c r="AN28" s="84"/>
      <c r="AO28" s="132">
        <f t="shared" si="4"/>
        <v>0</v>
      </c>
      <c r="AP28" s="133">
        <f t="shared" si="8"/>
        <v>0</v>
      </c>
      <c r="AQ28" s="85"/>
      <c r="AR28" s="143">
        <f t="shared" si="9"/>
        <v>2.5419999999999998</v>
      </c>
      <c r="AS28" s="88"/>
      <c r="AT28" s="144">
        <f t="shared" si="10"/>
        <v>4.6319999999999997</v>
      </c>
      <c r="AU28" s="147" t="s">
        <v>24</v>
      </c>
    </row>
    <row r="29" spans="1:235" s="16" customFormat="1" ht="20.25" customHeight="1">
      <c r="A29" s="84">
        <v>28</v>
      </c>
      <c r="B29" s="103" t="s">
        <v>45</v>
      </c>
      <c r="C29" s="61" t="s">
        <v>86</v>
      </c>
      <c r="D29" s="134" t="s">
        <v>28</v>
      </c>
      <c r="E29" s="101"/>
      <c r="F29" s="102"/>
      <c r="G29" s="61">
        <f t="shared" si="0"/>
        <v>0</v>
      </c>
      <c r="H29" s="101" t="s">
        <v>56</v>
      </c>
      <c r="I29" s="102">
        <v>0.5</v>
      </c>
      <c r="J29" s="156">
        <f t="shared" si="15"/>
        <v>4</v>
      </c>
      <c r="K29" s="101"/>
      <c r="L29" s="102"/>
      <c r="M29" s="61">
        <f>L29*$K$1</f>
        <v>0</v>
      </c>
      <c r="N29" s="101" t="s">
        <v>56</v>
      </c>
      <c r="O29" s="102">
        <v>0.5</v>
      </c>
      <c r="P29" s="61">
        <f t="shared" si="19"/>
        <v>1</v>
      </c>
      <c r="Q29" s="124"/>
      <c r="R29" s="61"/>
      <c r="S29" s="61"/>
      <c r="T29" s="101"/>
      <c r="U29" s="138">
        <v>0</v>
      </c>
      <c r="V29" s="139">
        <f t="shared" si="3"/>
        <v>5</v>
      </c>
      <c r="W29" s="140">
        <f t="shared" si="5"/>
        <v>2.75</v>
      </c>
      <c r="X29" s="18">
        <v>2</v>
      </c>
      <c r="Y29" s="57">
        <v>5</v>
      </c>
      <c r="Z29" s="141">
        <v>5</v>
      </c>
      <c r="AA29" s="142">
        <f t="shared" si="7"/>
        <v>1.25</v>
      </c>
      <c r="AB29" s="61"/>
      <c r="AC29" s="61"/>
      <c r="AD29" s="61"/>
      <c r="AE29" s="84">
        <v>1.42</v>
      </c>
      <c r="AF29" s="84"/>
      <c r="AG29" s="84"/>
      <c r="AH29" s="132">
        <f t="shared" si="17"/>
        <v>0.28399999999999997</v>
      </c>
      <c r="AI29" s="133">
        <f t="shared" si="11"/>
        <v>4.2599999999999992E-2</v>
      </c>
      <c r="AJ29" s="85"/>
      <c r="AK29" s="59"/>
      <c r="AL29" s="62"/>
      <c r="AM29" s="62"/>
      <c r="AN29" s="60"/>
      <c r="AO29" s="132">
        <f t="shared" si="4"/>
        <v>0</v>
      </c>
      <c r="AP29" s="133">
        <f t="shared" si="8"/>
        <v>0</v>
      </c>
      <c r="AQ29" s="85"/>
      <c r="AR29" s="143">
        <f t="shared" si="9"/>
        <v>1.2926</v>
      </c>
      <c r="AS29" s="88"/>
      <c r="AT29" s="144">
        <f t="shared" si="10"/>
        <v>4.0426000000000002</v>
      </c>
      <c r="AU29" s="157" t="s">
        <v>45</v>
      </c>
    </row>
    <row r="30" spans="1:235" s="16" customFormat="1" ht="22.5">
      <c r="A30" s="84">
        <v>27</v>
      </c>
      <c r="B30" s="103" t="s">
        <v>50</v>
      </c>
      <c r="C30" s="96" t="s">
        <v>1</v>
      </c>
      <c r="D30" s="134" t="s">
        <v>18</v>
      </c>
      <c r="E30" s="97" t="s">
        <v>61</v>
      </c>
      <c r="F30" s="98">
        <v>0.14000000000000001</v>
      </c>
      <c r="G30" s="94">
        <f t="shared" si="0"/>
        <v>2.2400000000000002</v>
      </c>
      <c r="H30" s="97" t="s">
        <v>58</v>
      </c>
      <c r="I30" s="98">
        <v>0.2</v>
      </c>
      <c r="J30" s="136">
        <f t="shared" si="15"/>
        <v>1.6</v>
      </c>
      <c r="K30" s="97"/>
      <c r="L30" s="98"/>
      <c r="M30" s="94">
        <f>L30*2</f>
        <v>0</v>
      </c>
      <c r="N30" s="97"/>
      <c r="O30" s="98"/>
      <c r="P30" s="94">
        <f t="shared" si="19"/>
        <v>0</v>
      </c>
      <c r="Q30" s="112"/>
      <c r="R30" s="23"/>
      <c r="S30" s="94">
        <f t="shared" ref="S30:S49" si="20">R30*$Q$1</f>
        <v>0</v>
      </c>
      <c r="T30" s="97" t="s">
        <v>115</v>
      </c>
      <c r="U30" s="138">
        <v>0.03</v>
      </c>
      <c r="V30" s="139">
        <f t="shared" si="3"/>
        <v>3.87</v>
      </c>
      <c r="W30" s="140">
        <f t="shared" si="5"/>
        <v>2.1285000000000003</v>
      </c>
      <c r="X30" s="22">
        <v>9</v>
      </c>
      <c r="Y30" s="57">
        <v>5</v>
      </c>
      <c r="Z30" s="141">
        <f>Y30</f>
        <v>5</v>
      </c>
      <c r="AA30" s="142">
        <f t="shared" si="7"/>
        <v>1.25</v>
      </c>
      <c r="AB30" s="23"/>
      <c r="AC30" s="23"/>
      <c r="AD30" s="23"/>
      <c r="AE30" s="84"/>
      <c r="AF30" s="84"/>
      <c r="AG30" s="84">
        <v>2</v>
      </c>
      <c r="AH30" s="132">
        <f t="shared" si="17"/>
        <v>0.2</v>
      </c>
      <c r="AI30" s="133">
        <f t="shared" si="11"/>
        <v>0.03</v>
      </c>
      <c r="AJ30" s="86"/>
      <c r="AK30" s="86"/>
      <c r="AL30" s="119"/>
      <c r="AM30" s="119"/>
      <c r="AN30" s="84"/>
      <c r="AO30" s="132">
        <f t="shared" si="4"/>
        <v>0</v>
      </c>
      <c r="AP30" s="133">
        <f t="shared" si="8"/>
        <v>0</v>
      </c>
      <c r="AQ30" s="85"/>
      <c r="AR30" s="143">
        <f t="shared" si="9"/>
        <v>1.28</v>
      </c>
      <c r="AS30" s="88"/>
      <c r="AT30" s="144">
        <f t="shared" si="10"/>
        <v>3.4085000000000001</v>
      </c>
      <c r="AU30" s="158" t="s">
        <v>50</v>
      </c>
    </row>
    <row r="31" spans="1:235" s="16" customFormat="1" ht="22.5">
      <c r="A31" s="84">
        <v>35</v>
      </c>
      <c r="B31" s="95" t="s">
        <v>32</v>
      </c>
      <c r="C31" s="105" t="s">
        <v>86</v>
      </c>
      <c r="D31" s="150" t="s">
        <v>18</v>
      </c>
      <c r="E31" s="100" t="s">
        <v>61</v>
      </c>
      <c r="F31" s="102">
        <v>0.14000000000000001</v>
      </c>
      <c r="G31" s="94">
        <f t="shared" si="0"/>
        <v>2.2400000000000002</v>
      </c>
      <c r="H31" s="101"/>
      <c r="I31" s="102"/>
      <c r="J31" s="136">
        <f t="shared" si="15"/>
        <v>0</v>
      </c>
      <c r="K31" s="101"/>
      <c r="L31" s="102"/>
      <c r="M31" s="94">
        <f>L31*$K$1</f>
        <v>0</v>
      </c>
      <c r="N31" s="101" t="s">
        <v>112</v>
      </c>
      <c r="O31" s="102">
        <v>0.42</v>
      </c>
      <c r="P31" s="94">
        <f t="shared" si="19"/>
        <v>0.84</v>
      </c>
      <c r="Q31" s="124"/>
      <c r="R31" s="61"/>
      <c r="S31" s="94">
        <f t="shared" si="20"/>
        <v>0</v>
      </c>
      <c r="T31" s="101"/>
      <c r="U31" s="148">
        <v>0</v>
      </c>
      <c r="V31" s="139">
        <f t="shared" si="3"/>
        <v>3.08</v>
      </c>
      <c r="W31" s="140">
        <f t="shared" si="5"/>
        <v>1.6940000000000002</v>
      </c>
      <c r="X31" s="18">
        <v>4</v>
      </c>
      <c r="Y31" s="57">
        <v>5</v>
      </c>
      <c r="Z31" s="141">
        <f>Y31</f>
        <v>5</v>
      </c>
      <c r="AA31" s="142">
        <f t="shared" si="7"/>
        <v>1.25</v>
      </c>
      <c r="AB31" s="19"/>
      <c r="AC31" s="19"/>
      <c r="AD31" s="19"/>
      <c r="AE31" s="84"/>
      <c r="AF31" s="84"/>
      <c r="AG31" s="84">
        <v>3.91</v>
      </c>
      <c r="AH31" s="132">
        <f t="shared" si="17"/>
        <v>0.39100000000000001</v>
      </c>
      <c r="AI31" s="133">
        <f t="shared" si="11"/>
        <v>5.8650000000000001E-2</v>
      </c>
      <c r="AJ31" s="85"/>
      <c r="AK31" s="59"/>
      <c r="AL31" s="20"/>
      <c r="AM31" s="20"/>
      <c r="AN31" s="17"/>
      <c r="AO31" s="132">
        <f t="shared" si="4"/>
        <v>0</v>
      </c>
      <c r="AP31" s="133">
        <f t="shared" si="8"/>
        <v>0</v>
      </c>
      <c r="AQ31" s="85"/>
      <c r="AR31" s="143">
        <f t="shared" si="9"/>
        <v>1.3086500000000001</v>
      </c>
      <c r="AS31" s="88"/>
      <c r="AT31" s="144">
        <f t="shared" si="10"/>
        <v>3.00265</v>
      </c>
      <c r="AU31" s="145" t="s">
        <v>32</v>
      </c>
    </row>
    <row r="32" spans="1:235" s="70" customFormat="1" ht="12.75">
      <c r="A32" s="84">
        <v>34</v>
      </c>
      <c r="B32" s="95" t="s">
        <v>37</v>
      </c>
      <c r="C32" s="109" t="s">
        <v>1</v>
      </c>
      <c r="D32" s="146" t="s">
        <v>28</v>
      </c>
      <c r="E32" s="97"/>
      <c r="F32" s="98"/>
      <c r="G32" s="94">
        <f t="shared" si="0"/>
        <v>0</v>
      </c>
      <c r="H32" s="97"/>
      <c r="I32" s="98"/>
      <c r="J32" s="136">
        <f t="shared" si="15"/>
        <v>0</v>
      </c>
      <c r="K32" s="97"/>
      <c r="L32" s="98"/>
      <c r="M32" s="94">
        <v>0</v>
      </c>
      <c r="N32" s="97" t="s">
        <v>59</v>
      </c>
      <c r="O32" s="98">
        <v>0.33</v>
      </c>
      <c r="P32" s="94">
        <f t="shared" si="19"/>
        <v>0.66</v>
      </c>
      <c r="Q32" s="112"/>
      <c r="R32" s="23"/>
      <c r="S32" s="94">
        <f t="shared" si="20"/>
        <v>0</v>
      </c>
      <c r="T32" s="97"/>
      <c r="U32" s="138">
        <v>0</v>
      </c>
      <c r="V32" s="139">
        <f t="shared" si="3"/>
        <v>0.66</v>
      </c>
      <c r="W32" s="140">
        <f t="shared" si="5"/>
        <v>0.36300000000000004</v>
      </c>
      <c r="X32" s="22">
        <v>13</v>
      </c>
      <c r="Y32" s="57">
        <v>10</v>
      </c>
      <c r="Z32" s="141">
        <f>Y32</f>
        <v>10</v>
      </c>
      <c r="AA32" s="142">
        <f t="shared" si="7"/>
        <v>2.5</v>
      </c>
      <c r="AB32" s="23"/>
      <c r="AC32" s="23"/>
      <c r="AD32" s="23"/>
      <c r="AE32" s="84"/>
      <c r="AF32" s="84"/>
      <c r="AG32" s="84">
        <v>1</v>
      </c>
      <c r="AH32" s="132">
        <f t="shared" si="17"/>
        <v>0.1</v>
      </c>
      <c r="AI32" s="133">
        <f t="shared" si="11"/>
        <v>1.4999999999999999E-2</v>
      </c>
      <c r="AJ32" s="85"/>
      <c r="AK32" s="58"/>
      <c r="AL32" s="24"/>
      <c r="AM32" s="24"/>
      <c r="AN32" s="21"/>
      <c r="AO32" s="132">
        <f t="shared" si="4"/>
        <v>0</v>
      </c>
      <c r="AP32" s="133">
        <f t="shared" si="8"/>
        <v>0</v>
      </c>
      <c r="AQ32" s="85"/>
      <c r="AR32" s="143">
        <f t="shared" si="9"/>
        <v>2.5150000000000001</v>
      </c>
      <c r="AS32" s="88"/>
      <c r="AT32" s="144">
        <f t="shared" si="10"/>
        <v>2.8780000000000001</v>
      </c>
      <c r="AU32" s="147" t="s">
        <v>37</v>
      </c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</row>
    <row r="33" spans="1:47" s="16" customFormat="1" ht="22.5">
      <c r="A33" s="84">
        <v>29</v>
      </c>
      <c r="B33" s="95" t="s">
        <v>19</v>
      </c>
      <c r="C33" s="96" t="s">
        <v>1</v>
      </c>
      <c r="D33" s="146" t="s">
        <v>18</v>
      </c>
      <c r="E33" s="97"/>
      <c r="F33" s="98"/>
      <c r="G33" s="94">
        <f t="shared" si="0"/>
        <v>0</v>
      </c>
      <c r="H33" s="97"/>
      <c r="I33" s="98"/>
      <c r="J33" s="136">
        <f t="shared" si="15"/>
        <v>0</v>
      </c>
      <c r="K33" s="97"/>
      <c r="L33" s="98"/>
      <c r="M33" s="94">
        <f t="shared" ref="M33:M40" si="21">L33*$K$1</f>
        <v>0</v>
      </c>
      <c r="N33" s="97"/>
      <c r="O33" s="98"/>
      <c r="P33" s="94">
        <f t="shared" si="19"/>
        <v>0</v>
      </c>
      <c r="Q33" s="112"/>
      <c r="R33" s="23"/>
      <c r="S33" s="94">
        <f t="shared" si="20"/>
        <v>0</v>
      </c>
      <c r="T33" s="97" t="s">
        <v>69</v>
      </c>
      <c r="U33" s="138">
        <v>7.0000000000000007E-2</v>
      </c>
      <c r="V33" s="139">
        <f t="shared" si="3"/>
        <v>7.0000000000000007E-2</v>
      </c>
      <c r="W33" s="140">
        <f t="shared" si="5"/>
        <v>3.8500000000000006E-2</v>
      </c>
      <c r="X33" s="22">
        <v>12</v>
      </c>
      <c r="Y33" s="57">
        <v>10</v>
      </c>
      <c r="Z33" s="141">
        <f>Y33</f>
        <v>10</v>
      </c>
      <c r="AA33" s="142">
        <f t="shared" si="7"/>
        <v>2.5</v>
      </c>
      <c r="AB33" s="23"/>
      <c r="AC33" s="23"/>
      <c r="AD33" s="23"/>
      <c r="AE33" s="84">
        <v>1.08</v>
      </c>
      <c r="AF33" s="84"/>
      <c r="AG33" s="84">
        <v>3.08</v>
      </c>
      <c r="AH33" s="132">
        <f t="shared" si="17"/>
        <v>0.52400000000000002</v>
      </c>
      <c r="AI33" s="133">
        <f t="shared" si="11"/>
        <v>7.8600000000000003E-2</v>
      </c>
      <c r="AJ33" s="86"/>
      <c r="AK33" s="86"/>
      <c r="AL33" s="119"/>
      <c r="AM33" s="119"/>
      <c r="AN33" s="84"/>
      <c r="AO33" s="132">
        <f t="shared" si="4"/>
        <v>0</v>
      </c>
      <c r="AP33" s="133">
        <f t="shared" si="8"/>
        <v>0</v>
      </c>
      <c r="AQ33" s="85"/>
      <c r="AR33" s="143">
        <f t="shared" si="9"/>
        <v>2.5785999999999998</v>
      </c>
      <c r="AS33" s="88"/>
      <c r="AT33" s="144">
        <f t="shared" si="10"/>
        <v>2.6170999999999998</v>
      </c>
      <c r="AU33" s="147" t="s">
        <v>19</v>
      </c>
    </row>
    <row r="34" spans="1:47" s="16" customFormat="1" ht="22.5">
      <c r="A34" s="84">
        <v>30</v>
      </c>
      <c r="B34" s="95" t="s">
        <v>21</v>
      </c>
      <c r="C34" s="104" t="s">
        <v>1</v>
      </c>
      <c r="D34" s="150" t="s">
        <v>18</v>
      </c>
      <c r="E34" s="110"/>
      <c r="F34" s="111"/>
      <c r="G34" s="84">
        <f t="shared" si="0"/>
        <v>0</v>
      </c>
      <c r="H34" s="110"/>
      <c r="I34" s="111"/>
      <c r="J34" s="119">
        <f t="shared" si="15"/>
        <v>0</v>
      </c>
      <c r="K34" s="110" t="s">
        <v>68</v>
      </c>
      <c r="L34" s="111">
        <v>0.57999999999999996</v>
      </c>
      <c r="M34" s="84">
        <f t="shared" si="21"/>
        <v>2.3199999999999998</v>
      </c>
      <c r="N34" s="110"/>
      <c r="O34" s="111"/>
      <c r="P34" s="84">
        <f t="shared" si="19"/>
        <v>0</v>
      </c>
      <c r="Q34" s="151" t="s">
        <v>57</v>
      </c>
      <c r="R34" s="84">
        <v>0.17</v>
      </c>
      <c r="S34" s="84">
        <f t="shared" si="20"/>
        <v>0.17</v>
      </c>
      <c r="T34" s="110" t="s">
        <v>118</v>
      </c>
      <c r="U34" s="152">
        <v>4.4999999999999998E-2</v>
      </c>
      <c r="V34" s="139">
        <f t="shared" si="3"/>
        <v>2.5349999999999997</v>
      </c>
      <c r="W34" s="140">
        <f t="shared" si="5"/>
        <v>1.39425</v>
      </c>
      <c r="X34" s="83">
        <v>8</v>
      </c>
      <c r="Y34" s="57">
        <v>5</v>
      </c>
      <c r="Z34" s="141">
        <v>5</v>
      </c>
      <c r="AA34" s="142">
        <f t="shared" si="7"/>
        <v>1.25</v>
      </c>
      <c r="AB34" s="84"/>
      <c r="AC34" s="84"/>
      <c r="AD34" s="84"/>
      <c r="AE34" s="84"/>
      <c r="AF34" s="84"/>
      <c r="AG34" s="84">
        <v>6.16</v>
      </c>
      <c r="AH34" s="132">
        <f t="shared" si="17"/>
        <v>0.6160000000000001</v>
      </c>
      <c r="AI34" s="133">
        <f t="shared" si="11"/>
        <v>9.240000000000001E-2</v>
      </c>
      <c r="AJ34" s="86"/>
      <c r="AK34" s="86"/>
      <c r="AL34" s="119"/>
      <c r="AM34" s="119"/>
      <c r="AN34" s="84"/>
      <c r="AO34" s="132">
        <f t="shared" si="4"/>
        <v>0</v>
      </c>
      <c r="AP34" s="133">
        <f t="shared" si="8"/>
        <v>0</v>
      </c>
      <c r="AQ34" s="85"/>
      <c r="AR34" s="143">
        <f t="shared" si="9"/>
        <v>1.3424</v>
      </c>
      <c r="AS34" s="88"/>
      <c r="AT34" s="144">
        <f t="shared" si="10"/>
        <v>2.73665</v>
      </c>
      <c r="AU34" s="154" t="s">
        <v>21</v>
      </c>
    </row>
    <row r="35" spans="1:47" s="3" customFormat="1" ht="22.5">
      <c r="A35" s="84">
        <v>42</v>
      </c>
      <c r="B35" s="95" t="s">
        <v>17</v>
      </c>
      <c r="C35" s="104" t="s">
        <v>1</v>
      </c>
      <c r="D35" s="150" t="s">
        <v>18</v>
      </c>
      <c r="E35" s="110"/>
      <c r="F35" s="111"/>
      <c r="G35" s="84">
        <f t="shared" si="0"/>
        <v>0</v>
      </c>
      <c r="H35" s="110"/>
      <c r="I35" s="111"/>
      <c r="J35" s="119">
        <f t="shared" si="15"/>
        <v>0</v>
      </c>
      <c r="K35" s="110" t="s">
        <v>68</v>
      </c>
      <c r="L35" s="111">
        <v>0.57999999999999996</v>
      </c>
      <c r="M35" s="84">
        <f t="shared" si="21"/>
        <v>2.3199999999999998</v>
      </c>
      <c r="N35" s="110"/>
      <c r="O35" s="111"/>
      <c r="P35" s="84">
        <f t="shared" si="19"/>
        <v>0</v>
      </c>
      <c r="Q35" s="151" t="s">
        <v>57</v>
      </c>
      <c r="R35" s="84">
        <v>0.17</v>
      </c>
      <c r="S35" s="84">
        <f t="shared" si="20"/>
        <v>0.17</v>
      </c>
      <c r="T35" s="110" t="s">
        <v>117</v>
      </c>
      <c r="U35" s="152">
        <v>1.6E-2</v>
      </c>
      <c r="V35" s="139">
        <f t="shared" si="3"/>
        <v>2.5059999999999998</v>
      </c>
      <c r="W35" s="140">
        <f t="shared" si="5"/>
        <v>1.3783000000000001</v>
      </c>
      <c r="X35" s="83">
        <v>8</v>
      </c>
      <c r="Y35" s="57">
        <v>5</v>
      </c>
      <c r="Z35" s="141">
        <f t="shared" ref="Z35:Z41" si="22">Y35</f>
        <v>5</v>
      </c>
      <c r="AA35" s="142">
        <f t="shared" si="7"/>
        <v>1.25</v>
      </c>
      <c r="AB35" s="84"/>
      <c r="AC35" s="84"/>
      <c r="AD35" s="84"/>
      <c r="AE35" s="84"/>
      <c r="AF35" s="84"/>
      <c r="AG35" s="84">
        <v>6.16</v>
      </c>
      <c r="AH35" s="132">
        <f t="shared" si="17"/>
        <v>0.6160000000000001</v>
      </c>
      <c r="AI35" s="133">
        <f t="shared" si="11"/>
        <v>9.240000000000001E-2</v>
      </c>
      <c r="AJ35" s="86"/>
      <c r="AK35" s="86"/>
      <c r="AL35" s="119"/>
      <c r="AM35" s="119"/>
      <c r="AN35" s="84"/>
      <c r="AO35" s="132">
        <f t="shared" si="4"/>
        <v>0</v>
      </c>
      <c r="AP35" s="133">
        <f t="shared" si="8"/>
        <v>0</v>
      </c>
      <c r="AQ35" s="85"/>
      <c r="AR35" s="143">
        <f t="shared" si="9"/>
        <v>1.3424</v>
      </c>
      <c r="AS35" s="88"/>
      <c r="AT35" s="144">
        <f t="shared" si="10"/>
        <v>2.7206999999999999</v>
      </c>
      <c r="AU35" s="154" t="s">
        <v>17</v>
      </c>
    </row>
    <row r="36" spans="1:47" s="16" customFormat="1" ht="22.5">
      <c r="A36" s="84">
        <v>31</v>
      </c>
      <c r="B36" s="95" t="s">
        <v>22</v>
      </c>
      <c r="C36" s="99" t="s">
        <v>1</v>
      </c>
      <c r="D36" s="134" t="s">
        <v>18</v>
      </c>
      <c r="E36" s="101"/>
      <c r="F36" s="102"/>
      <c r="G36" s="61">
        <f t="shared" si="0"/>
        <v>0</v>
      </c>
      <c r="H36" s="101" t="s">
        <v>62</v>
      </c>
      <c r="I36" s="102">
        <v>0.25</v>
      </c>
      <c r="J36" s="156">
        <f t="shared" si="15"/>
        <v>2</v>
      </c>
      <c r="K36" s="101"/>
      <c r="L36" s="102"/>
      <c r="M36" s="61">
        <f t="shared" si="21"/>
        <v>0</v>
      </c>
      <c r="N36" s="101"/>
      <c r="O36" s="102"/>
      <c r="P36" s="61">
        <f t="shared" si="19"/>
        <v>0</v>
      </c>
      <c r="Q36" s="124"/>
      <c r="R36" s="61"/>
      <c r="S36" s="61">
        <f t="shared" si="20"/>
        <v>0</v>
      </c>
      <c r="T36" s="101"/>
      <c r="U36" s="138"/>
      <c r="V36" s="139">
        <f t="shared" si="3"/>
        <v>2</v>
      </c>
      <c r="W36" s="140">
        <f t="shared" si="5"/>
        <v>1.1000000000000001</v>
      </c>
      <c r="X36" s="18">
        <v>4</v>
      </c>
      <c r="Y36" s="57">
        <v>5</v>
      </c>
      <c r="Z36" s="141">
        <f t="shared" si="22"/>
        <v>5</v>
      </c>
      <c r="AA36" s="142">
        <f t="shared" si="7"/>
        <v>1.25</v>
      </c>
      <c r="AB36" s="61"/>
      <c r="AC36" s="61"/>
      <c r="AD36" s="61"/>
      <c r="AE36" s="84"/>
      <c r="AF36" s="84"/>
      <c r="AG36" s="84"/>
      <c r="AH36" s="132">
        <f t="shared" si="17"/>
        <v>0</v>
      </c>
      <c r="AI36" s="133">
        <f t="shared" si="11"/>
        <v>0</v>
      </c>
      <c r="AJ36" s="86"/>
      <c r="AK36" s="86"/>
      <c r="AL36" s="119"/>
      <c r="AM36" s="119"/>
      <c r="AN36" s="84"/>
      <c r="AO36" s="132">
        <f t="shared" si="4"/>
        <v>0</v>
      </c>
      <c r="AP36" s="133">
        <f t="shared" si="8"/>
        <v>0</v>
      </c>
      <c r="AQ36" s="85"/>
      <c r="AR36" s="143">
        <f t="shared" si="9"/>
        <v>1.25</v>
      </c>
      <c r="AS36" s="88"/>
      <c r="AT36" s="144">
        <f t="shared" si="10"/>
        <v>2.35</v>
      </c>
      <c r="AU36" s="145" t="s">
        <v>22</v>
      </c>
    </row>
    <row r="37" spans="1:47" s="16" customFormat="1" ht="22.5">
      <c r="A37" s="84">
        <v>32</v>
      </c>
      <c r="B37" s="95" t="s">
        <v>23</v>
      </c>
      <c r="C37" s="99" t="s">
        <v>1</v>
      </c>
      <c r="D37" s="134" t="s">
        <v>18</v>
      </c>
      <c r="E37" s="100"/>
      <c r="F37" s="102"/>
      <c r="G37" s="94">
        <f t="shared" si="0"/>
        <v>0</v>
      </c>
      <c r="H37" s="101"/>
      <c r="I37" s="102"/>
      <c r="J37" s="136">
        <f t="shared" si="15"/>
        <v>0</v>
      </c>
      <c r="K37" s="101"/>
      <c r="L37" s="102"/>
      <c r="M37" s="94">
        <f t="shared" si="21"/>
        <v>0</v>
      </c>
      <c r="N37" s="101"/>
      <c r="O37" s="102"/>
      <c r="P37" s="94">
        <f t="shared" si="19"/>
        <v>0</v>
      </c>
      <c r="Q37" s="124"/>
      <c r="R37" s="61"/>
      <c r="S37" s="94">
        <f t="shared" si="20"/>
        <v>0</v>
      </c>
      <c r="T37" s="101"/>
      <c r="U37" s="138"/>
      <c r="V37" s="139">
        <f t="shared" si="3"/>
        <v>0</v>
      </c>
      <c r="W37" s="140">
        <f t="shared" si="5"/>
        <v>0</v>
      </c>
      <c r="X37" s="18"/>
      <c r="Y37" s="57">
        <v>0</v>
      </c>
      <c r="Z37" s="141">
        <f t="shared" si="22"/>
        <v>0</v>
      </c>
      <c r="AA37" s="142">
        <f t="shared" si="7"/>
        <v>0</v>
      </c>
      <c r="AB37" s="19"/>
      <c r="AC37" s="19"/>
      <c r="AD37" s="19"/>
      <c r="AE37" s="84"/>
      <c r="AF37" s="84"/>
      <c r="AG37" s="84"/>
      <c r="AH37" s="132">
        <f t="shared" si="17"/>
        <v>0</v>
      </c>
      <c r="AI37" s="133">
        <f t="shared" si="11"/>
        <v>0</v>
      </c>
      <c r="AJ37" s="86"/>
      <c r="AK37" s="86"/>
      <c r="AL37" s="119"/>
      <c r="AM37" s="119">
        <v>1</v>
      </c>
      <c r="AN37" s="84"/>
      <c r="AO37" s="132">
        <f t="shared" si="4"/>
        <v>40</v>
      </c>
      <c r="AP37" s="133">
        <f t="shared" si="8"/>
        <v>2</v>
      </c>
      <c r="AQ37" s="85"/>
      <c r="AR37" s="143">
        <f t="shared" si="9"/>
        <v>2</v>
      </c>
      <c r="AS37" s="88"/>
      <c r="AT37" s="144">
        <f t="shared" si="10"/>
        <v>2</v>
      </c>
      <c r="AU37" s="145" t="s">
        <v>23</v>
      </c>
    </row>
    <row r="38" spans="1:47" s="16" customFormat="1" ht="12.75">
      <c r="A38" s="84">
        <v>36</v>
      </c>
      <c r="B38" s="95" t="s">
        <v>29</v>
      </c>
      <c r="C38" s="96" t="s">
        <v>1</v>
      </c>
      <c r="D38" s="146" t="s">
        <v>28</v>
      </c>
      <c r="E38" s="97"/>
      <c r="F38" s="98"/>
      <c r="G38" s="94">
        <f t="shared" si="0"/>
        <v>0</v>
      </c>
      <c r="H38" s="97"/>
      <c r="I38" s="98"/>
      <c r="J38" s="136">
        <f t="shared" si="15"/>
        <v>0</v>
      </c>
      <c r="K38" s="97" t="s">
        <v>59</v>
      </c>
      <c r="L38" s="98">
        <v>0.33300000000000002</v>
      </c>
      <c r="M38" s="94">
        <f t="shared" si="21"/>
        <v>1.3320000000000001</v>
      </c>
      <c r="N38" s="97"/>
      <c r="O38" s="98"/>
      <c r="P38" s="94">
        <f t="shared" si="19"/>
        <v>0</v>
      </c>
      <c r="Q38" s="112"/>
      <c r="R38" s="23"/>
      <c r="S38" s="94">
        <f t="shared" si="20"/>
        <v>0</v>
      </c>
      <c r="T38" s="97"/>
      <c r="U38" s="152">
        <v>0</v>
      </c>
      <c r="V38" s="139">
        <f t="shared" si="3"/>
        <v>1.3320000000000001</v>
      </c>
      <c r="W38" s="140">
        <f t="shared" si="5"/>
        <v>0.73260000000000014</v>
      </c>
      <c r="X38" s="22">
        <v>6</v>
      </c>
      <c r="Y38" s="57">
        <v>5</v>
      </c>
      <c r="Z38" s="141">
        <f t="shared" si="22"/>
        <v>5</v>
      </c>
      <c r="AA38" s="142">
        <f t="shared" si="7"/>
        <v>1.25</v>
      </c>
      <c r="AB38" s="23"/>
      <c r="AC38" s="23"/>
      <c r="AD38" s="23"/>
      <c r="AE38" s="84"/>
      <c r="AF38" s="84"/>
      <c r="AG38" s="84"/>
      <c r="AH38" s="132">
        <f t="shared" si="17"/>
        <v>0</v>
      </c>
      <c r="AI38" s="133">
        <f t="shared" si="11"/>
        <v>0</v>
      </c>
      <c r="AJ38" s="85"/>
      <c r="AK38" s="58"/>
      <c r="AL38" s="24"/>
      <c r="AM38" s="24"/>
      <c r="AN38" s="21"/>
      <c r="AO38" s="132">
        <f t="shared" si="4"/>
        <v>0</v>
      </c>
      <c r="AP38" s="133">
        <f t="shared" si="8"/>
        <v>0</v>
      </c>
      <c r="AQ38" s="85"/>
      <c r="AR38" s="143">
        <f t="shared" si="9"/>
        <v>1.25</v>
      </c>
      <c r="AS38" s="88"/>
      <c r="AT38" s="144">
        <f t="shared" si="10"/>
        <v>1.9826000000000001</v>
      </c>
      <c r="AU38" s="147" t="s">
        <v>29</v>
      </c>
    </row>
    <row r="39" spans="1:47" s="71" customFormat="1" ht="22.5">
      <c r="A39" s="84">
        <v>43</v>
      </c>
      <c r="B39" s="95" t="s">
        <v>49</v>
      </c>
      <c r="C39" s="109" t="s">
        <v>86</v>
      </c>
      <c r="D39" s="146" t="s">
        <v>28</v>
      </c>
      <c r="E39" s="97"/>
      <c r="F39" s="98"/>
      <c r="G39" s="94">
        <f t="shared" si="0"/>
        <v>0</v>
      </c>
      <c r="H39" s="97"/>
      <c r="I39" s="98"/>
      <c r="J39" s="136">
        <f t="shared" si="15"/>
        <v>0</v>
      </c>
      <c r="K39" s="97"/>
      <c r="L39" s="98"/>
      <c r="M39" s="94">
        <f t="shared" si="21"/>
        <v>0</v>
      </c>
      <c r="N39" s="97" t="s">
        <v>109</v>
      </c>
      <c r="O39" s="98">
        <v>0.4</v>
      </c>
      <c r="P39" s="94">
        <f t="shared" si="19"/>
        <v>0.8</v>
      </c>
      <c r="Q39" s="112"/>
      <c r="R39" s="23"/>
      <c r="S39" s="94">
        <f t="shared" si="20"/>
        <v>0</v>
      </c>
      <c r="T39" s="97"/>
      <c r="U39" s="148">
        <v>0</v>
      </c>
      <c r="V39" s="139">
        <f t="shared" si="3"/>
        <v>0.8</v>
      </c>
      <c r="W39" s="140">
        <f t="shared" si="5"/>
        <v>0.44000000000000006</v>
      </c>
      <c r="X39" s="22">
        <v>2</v>
      </c>
      <c r="Y39" s="57">
        <v>5</v>
      </c>
      <c r="Z39" s="141">
        <f t="shared" si="22"/>
        <v>5</v>
      </c>
      <c r="AA39" s="142">
        <f t="shared" si="7"/>
        <v>1.25</v>
      </c>
      <c r="AB39" s="23"/>
      <c r="AC39" s="23"/>
      <c r="AD39" s="23"/>
      <c r="AE39" s="84"/>
      <c r="AF39" s="84"/>
      <c r="AG39" s="84"/>
      <c r="AH39" s="132">
        <f t="shared" si="17"/>
        <v>0</v>
      </c>
      <c r="AI39" s="133">
        <f t="shared" si="11"/>
        <v>0</v>
      </c>
      <c r="AJ39" s="85"/>
      <c r="AK39" s="58"/>
      <c r="AL39" s="24"/>
      <c r="AM39" s="24"/>
      <c r="AN39" s="21"/>
      <c r="AO39" s="132">
        <f t="shared" si="4"/>
        <v>0</v>
      </c>
      <c r="AP39" s="133">
        <f t="shared" si="8"/>
        <v>0</v>
      </c>
      <c r="AQ39" s="85"/>
      <c r="AR39" s="143">
        <f t="shared" si="9"/>
        <v>1.25</v>
      </c>
      <c r="AS39" s="88"/>
      <c r="AT39" s="144">
        <f t="shared" si="10"/>
        <v>1.69</v>
      </c>
      <c r="AU39" s="147" t="s">
        <v>49</v>
      </c>
    </row>
    <row r="40" spans="1:47" ht="12.75">
      <c r="A40" s="84">
        <v>45</v>
      </c>
      <c r="B40" s="95" t="s">
        <v>27</v>
      </c>
      <c r="C40" s="96" t="s">
        <v>1</v>
      </c>
      <c r="D40" s="134" t="s">
        <v>28</v>
      </c>
      <c r="E40" s="100"/>
      <c r="F40" s="102"/>
      <c r="G40" s="94">
        <f t="shared" si="0"/>
        <v>0</v>
      </c>
      <c r="H40" s="101"/>
      <c r="I40" s="102"/>
      <c r="J40" s="136">
        <f t="shared" si="15"/>
        <v>0</v>
      </c>
      <c r="K40" s="101"/>
      <c r="L40" s="102"/>
      <c r="M40" s="94">
        <f t="shared" si="21"/>
        <v>0</v>
      </c>
      <c r="N40" s="124" t="s">
        <v>59</v>
      </c>
      <c r="O40" s="61">
        <v>0.33</v>
      </c>
      <c r="P40" s="94">
        <f t="shared" si="19"/>
        <v>0.66</v>
      </c>
      <c r="Q40" s="124"/>
      <c r="R40" s="61"/>
      <c r="S40" s="94">
        <f t="shared" si="20"/>
        <v>0</v>
      </c>
      <c r="T40" s="101"/>
      <c r="U40" s="138"/>
      <c r="V40" s="139">
        <f t="shared" si="3"/>
        <v>0.66</v>
      </c>
      <c r="W40" s="140">
        <f t="shared" si="5"/>
        <v>0.36300000000000004</v>
      </c>
      <c r="X40" s="18">
        <v>6</v>
      </c>
      <c r="Y40" s="57">
        <v>5</v>
      </c>
      <c r="Z40" s="141">
        <f t="shared" si="22"/>
        <v>5</v>
      </c>
      <c r="AA40" s="142">
        <f t="shared" si="7"/>
        <v>1.25</v>
      </c>
      <c r="AB40" s="19"/>
      <c r="AC40" s="19"/>
      <c r="AD40" s="19"/>
      <c r="AE40" s="84"/>
      <c r="AF40" s="84"/>
      <c r="AG40" s="84">
        <v>1</v>
      </c>
      <c r="AH40" s="132">
        <f t="shared" si="17"/>
        <v>0.1</v>
      </c>
      <c r="AI40" s="133">
        <f t="shared" si="11"/>
        <v>1.4999999999999999E-2</v>
      </c>
      <c r="AJ40" s="85"/>
      <c r="AK40" s="59"/>
      <c r="AL40" s="20"/>
      <c r="AM40" s="20"/>
      <c r="AN40" s="17"/>
      <c r="AO40" s="132">
        <f t="shared" si="4"/>
        <v>0</v>
      </c>
      <c r="AP40" s="133">
        <f t="shared" si="8"/>
        <v>0</v>
      </c>
      <c r="AQ40" s="85"/>
      <c r="AR40" s="143">
        <f t="shared" si="9"/>
        <v>1.2649999999999999</v>
      </c>
      <c r="AS40" s="88"/>
      <c r="AT40" s="144">
        <f t="shared" si="10"/>
        <v>1.6279999999999999</v>
      </c>
      <c r="AU40" s="145" t="s">
        <v>27</v>
      </c>
    </row>
    <row r="41" spans="1:47" ht="12.75">
      <c r="A41" s="84"/>
      <c r="B41" s="103" t="s">
        <v>47</v>
      </c>
      <c r="C41" s="23" t="s">
        <v>86</v>
      </c>
      <c r="D41" s="146" t="s">
        <v>28</v>
      </c>
      <c r="E41" s="100" t="s">
        <v>61</v>
      </c>
      <c r="F41" s="102">
        <v>0.14000000000000001</v>
      </c>
      <c r="G41" s="94">
        <f t="shared" si="0"/>
        <v>2.2400000000000002</v>
      </c>
      <c r="H41" s="97"/>
      <c r="I41" s="98"/>
      <c r="J41" s="136">
        <f t="shared" si="15"/>
        <v>0</v>
      </c>
      <c r="K41" s="97"/>
      <c r="L41" s="98"/>
      <c r="M41" s="94"/>
      <c r="N41" s="97" t="s">
        <v>114</v>
      </c>
      <c r="O41" s="98">
        <v>0.27</v>
      </c>
      <c r="P41" s="94">
        <f t="shared" si="19"/>
        <v>0.54</v>
      </c>
      <c r="Q41" s="112"/>
      <c r="R41" s="23"/>
      <c r="S41" s="94">
        <f t="shared" si="20"/>
        <v>0</v>
      </c>
      <c r="T41" s="97" t="s">
        <v>72</v>
      </c>
      <c r="U41" s="138">
        <v>0.05</v>
      </c>
      <c r="V41" s="139">
        <f t="shared" si="3"/>
        <v>2.83</v>
      </c>
      <c r="W41" s="140">
        <f t="shared" si="5"/>
        <v>1.5565000000000002</v>
      </c>
      <c r="X41" s="22"/>
      <c r="Y41" s="57">
        <v>0</v>
      </c>
      <c r="Z41" s="141">
        <f t="shared" si="22"/>
        <v>0</v>
      </c>
      <c r="AA41" s="142">
        <f t="shared" si="7"/>
        <v>0</v>
      </c>
      <c r="AB41" s="23"/>
      <c r="AC41" s="23"/>
      <c r="AD41" s="23"/>
      <c r="AE41" s="84"/>
      <c r="AF41" s="84"/>
      <c r="AG41" s="84"/>
      <c r="AH41" s="132">
        <f t="shared" si="17"/>
        <v>0</v>
      </c>
      <c r="AI41" s="133">
        <f t="shared" si="11"/>
        <v>0</v>
      </c>
      <c r="AJ41" s="85"/>
      <c r="AK41" s="58"/>
      <c r="AL41" s="24"/>
      <c r="AM41" s="24"/>
      <c r="AN41" s="21"/>
      <c r="AO41" s="132">
        <f t="shared" si="4"/>
        <v>0</v>
      </c>
      <c r="AP41" s="133">
        <f t="shared" si="8"/>
        <v>0</v>
      </c>
      <c r="AQ41" s="85"/>
      <c r="AR41" s="143">
        <f t="shared" si="9"/>
        <v>0</v>
      </c>
      <c r="AS41" s="88"/>
      <c r="AT41" s="144">
        <f t="shared" si="10"/>
        <v>1.5565000000000002</v>
      </c>
      <c r="AU41" s="158" t="s">
        <v>47</v>
      </c>
    </row>
    <row r="42" spans="1:47" s="16" customFormat="1" ht="56.25">
      <c r="A42" s="84">
        <v>33</v>
      </c>
      <c r="B42" s="95" t="s">
        <v>26</v>
      </c>
      <c r="C42" s="104" t="s">
        <v>1</v>
      </c>
      <c r="D42" s="150" t="s">
        <v>18</v>
      </c>
      <c r="E42" s="100"/>
      <c r="F42" s="102"/>
      <c r="G42" s="94">
        <f t="shared" si="0"/>
        <v>0</v>
      </c>
      <c r="H42" s="101"/>
      <c r="I42" s="102"/>
      <c r="J42" s="136">
        <f t="shared" si="15"/>
        <v>0</v>
      </c>
      <c r="K42" s="101"/>
      <c r="L42" s="102"/>
      <c r="M42" s="94">
        <f t="shared" ref="M42:M49" si="23">L42*$K$1</f>
        <v>0</v>
      </c>
      <c r="N42" s="101"/>
      <c r="O42" s="102"/>
      <c r="P42" s="94"/>
      <c r="Q42" s="124"/>
      <c r="R42" s="61"/>
      <c r="S42" s="94">
        <f t="shared" si="20"/>
        <v>0</v>
      </c>
      <c r="T42" s="101" t="s">
        <v>150</v>
      </c>
      <c r="U42" s="138">
        <v>0.15</v>
      </c>
      <c r="V42" s="139">
        <f t="shared" si="3"/>
        <v>0.15</v>
      </c>
      <c r="W42" s="140">
        <f t="shared" si="5"/>
        <v>8.2500000000000004E-2</v>
      </c>
      <c r="X42" s="18">
        <v>1</v>
      </c>
      <c r="Y42" s="57">
        <v>5</v>
      </c>
      <c r="Z42" s="141">
        <v>5</v>
      </c>
      <c r="AA42" s="142">
        <f t="shared" si="7"/>
        <v>1.25</v>
      </c>
      <c r="AB42" s="19"/>
      <c r="AC42" s="19"/>
      <c r="AD42" s="19"/>
      <c r="AE42" s="84"/>
      <c r="AF42" s="84"/>
      <c r="AG42" s="84">
        <v>4.16</v>
      </c>
      <c r="AH42" s="132">
        <f t="shared" si="17"/>
        <v>0.41600000000000004</v>
      </c>
      <c r="AI42" s="133">
        <f t="shared" si="11"/>
        <v>6.2400000000000004E-2</v>
      </c>
      <c r="AJ42" s="86"/>
      <c r="AK42" s="86"/>
      <c r="AL42" s="119"/>
      <c r="AM42" s="119"/>
      <c r="AN42" s="84"/>
      <c r="AO42" s="132">
        <f t="shared" si="4"/>
        <v>0</v>
      </c>
      <c r="AP42" s="133">
        <f t="shared" si="8"/>
        <v>0</v>
      </c>
      <c r="AQ42" s="85"/>
      <c r="AR42" s="143">
        <f t="shared" si="9"/>
        <v>1.3124</v>
      </c>
      <c r="AS42" s="88"/>
      <c r="AT42" s="144">
        <f t="shared" si="10"/>
        <v>1.3949</v>
      </c>
      <c r="AU42" s="145" t="s">
        <v>26</v>
      </c>
    </row>
    <row r="43" spans="1:47" s="16" customFormat="1" ht="22.5">
      <c r="A43" s="84">
        <v>37</v>
      </c>
      <c r="B43" s="95" t="s">
        <v>20</v>
      </c>
      <c r="C43" s="99" t="s">
        <v>1</v>
      </c>
      <c r="D43" s="134" t="s">
        <v>18</v>
      </c>
      <c r="E43" s="100"/>
      <c r="F43" s="102"/>
      <c r="G43" s="94">
        <f t="shared" si="0"/>
        <v>0</v>
      </c>
      <c r="H43" s="101"/>
      <c r="I43" s="102"/>
      <c r="J43" s="136">
        <f t="shared" si="15"/>
        <v>0</v>
      </c>
      <c r="K43" s="101"/>
      <c r="L43" s="102"/>
      <c r="M43" s="94">
        <f t="shared" si="23"/>
        <v>0</v>
      </c>
      <c r="N43" s="101"/>
      <c r="O43" s="102"/>
      <c r="P43" s="94">
        <f t="shared" ref="P43:P49" si="24">O43*$N$1</f>
        <v>0</v>
      </c>
      <c r="Q43" s="124"/>
      <c r="R43" s="61"/>
      <c r="S43" s="94">
        <f t="shared" si="20"/>
        <v>0</v>
      </c>
      <c r="T43" s="101" t="s">
        <v>117</v>
      </c>
      <c r="U43" s="138">
        <v>7.0000000000000007E-2</v>
      </c>
      <c r="V43" s="139">
        <f t="shared" si="3"/>
        <v>7.0000000000000007E-2</v>
      </c>
      <c r="W43" s="140">
        <f t="shared" si="5"/>
        <v>3.8500000000000006E-2</v>
      </c>
      <c r="X43" s="18">
        <v>5</v>
      </c>
      <c r="Y43" s="57">
        <v>5</v>
      </c>
      <c r="Z43" s="141">
        <f>Y43</f>
        <v>5</v>
      </c>
      <c r="AA43" s="142">
        <f t="shared" si="7"/>
        <v>1.25</v>
      </c>
      <c r="AB43" s="19"/>
      <c r="AC43" s="19"/>
      <c r="AD43" s="19"/>
      <c r="AE43" s="84">
        <v>1.08</v>
      </c>
      <c r="AF43" s="84"/>
      <c r="AG43" s="84">
        <v>3.08</v>
      </c>
      <c r="AH43" s="132">
        <f t="shared" si="17"/>
        <v>0.52400000000000002</v>
      </c>
      <c r="AI43" s="133">
        <f t="shared" si="11"/>
        <v>7.8600000000000003E-2</v>
      </c>
      <c r="AJ43" s="86"/>
      <c r="AK43" s="86"/>
      <c r="AL43" s="119"/>
      <c r="AM43" s="119"/>
      <c r="AN43" s="84"/>
      <c r="AO43" s="132">
        <f t="shared" si="4"/>
        <v>0</v>
      </c>
      <c r="AP43" s="133">
        <f t="shared" si="8"/>
        <v>0</v>
      </c>
      <c r="AQ43" s="85"/>
      <c r="AR43" s="143">
        <f t="shared" si="9"/>
        <v>1.3286</v>
      </c>
      <c r="AS43" s="88"/>
      <c r="AT43" s="144">
        <f t="shared" si="10"/>
        <v>1.3671</v>
      </c>
      <c r="AU43" s="145" t="s">
        <v>20</v>
      </c>
    </row>
    <row r="44" spans="1:47" ht="22.5">
      <c r="A44" s="84">
        <v>44</v>
      </c>
      <c r="B44" s="95" t="s">
        <v>34</v>
      </c>
      <c r="C44" s="105" t="s">
        <v>86</v>
      </c>
      <c r="D44" s="134" t="s">
        <v>28</v>
      </c>
      <c r="E44" s="100"/>
      <c r="F44" s="102"/>
      <c r="G44" s="94">
        <f t="shared" si="0"/>
        <v>0</v>
      </c>
      <c r="H44" s="101"/>
      <c r="I44" s="102"/>
      <c r="J44" s="136">
        <f t="shared" si="15"/>
        <v>0</v>
      </c>
      <c r="K44" s="101"/>
      <c r="L44" s="102"/>
      <c r="M44" s="94">
        <f t="shared" si="23"/>
        <v>0</v>
      </c>
      <c r="N44" s="101"/>
      <c r="O44" s="102"/>
      <c r="P44" s="94">
        <f t="shared" si="24"/>
        <v>0</v>
      </c>
      <c r="Q44" s="124"/>
      <c r="R44" s="61"/>
      <c r="S44" s="94">
        <f t="shared" si="20"/>
        <v>0</v>
      </c>
      <c r="T44" s="101" t="s">
        <v>119</v>
      </c>
      <c r="U44" s="138">
        <v>4.4999999999999998E-2</v>
      </c>
      <c r="V44" s="139">
        <f t="shared" si="3"/>
        <v>4.4999999999999998E-2</v>
      </c>
      <c r="W44" s="140">
        <f t="shared" si="5"/>
        <v>2.4750000000000001E-2</v>
      </c>
      <c r="X44" s="18">
        <v>1</v>
      </c>
      <c r="Y44" s="57">
        <v>5</v>
      </c>
      <c r="Z44" s="141">
        <v>5</v>
      </c>
      <c r="AA44" s="142">
        <f t="shared" si="7"/>
        <v>1.25</v>
      </c>
      <c r="AB44" s="19"/>
      <c r="AC44" s="19"/>
      <c r="AD44" s="19"/>
      <c r="AE44" s="84"/>
      <c r="AF44" s="84"/>
      <c r="AG44" s="84">
        <v>4.16</v>
      </c>
      <c r="AH44" s="132">
        <f t="shared" si="17"/>
        <v>0.41600000000000004</v>
      </c>
      <c r="AI44" s="133">
        <f t="shared" si="11"/>
        <v>6.2400000000000004E-2</v>
      </c>
      <c r="AJ44" s="86"/>
      <c r="AK44" s="86"/>
      <c r="AL44" s="119"/>
      <c r="AM44" s="119"/>
      <c r="AN44" s="84"/>
      <c r="AO44" s="132">
        <f t="shared" si="4"/>
        <v>0</v>
      </c>
      <c r="AP44" s="133">
        <f t="shared" si="8"/>
        <v>0</v>
      </c>
      <c r="AQ44" s="85"/>
      <c r="AR44" s="143">
        <f t="shared" si="9"/>
        <v>1.3124</v>
      </c>
      <c r="AS44" s="88"/>
      <c r="AT44" s="144">
        <f t="shared" si="10"/>
        <v>1.3371500000000001</v>
      </c>
      <c r="AU44" s="145" t="s">
        <v>34</v>
      </c>
    </row>
    <row r="45" spans="1:47" s="16" customFormat="1" ht="12.75">
      <c r="A45" s="84">
        <v>38</v>
      </c>
      <c r="B45" s="95" t="s">
        <v>30</v>
      </c>
      <c r="C45" s="105" t="s">
        <v>86</v>
      </c>
      <c r="D45" s="134" t="s">
        <v>28</v>
      </c>
      <c r="E45" s="100"/>
      <c r="F45" s="102"/>
      <c r="G45" s="94">
        <f t="shared" si="0"/>
        <v>0</v>
      </c>
      <c r="H45" s="101"/>
      <c r="I45" s="102"/>
      <c r="J45" s="136">
        <f t="shared" si="15"/>
        <v>0</v>
      </c>
      <c r="K45" s="101"/>
      <c r="L45" s="102"/>
      <c r="M45" s="94">
        <f t="shared" si="23"/>
        <v>0</v>
      </c>
      <c r="N45" s="101" t="s">
        <v>58</v>
      </c>
      <c r="O45" s="102">
        <v>0.2</v>
      </c>
      <c r="P45" s="94">
        <f t="shared" si="24"/>
        <v>0.4</v>
      </c>
      <c r="Q45" s="124"/>
      <c r="R45" s="61"/>
      <c r="S45" s="94">
        <f t="shared" si="20"/>
        <v>0</v>
      </c>
      <c r="T45" s="101"/>
      <c r="U45" s="138">
        <v>0</v>
      </c>
      <c r="V45" s="139">
        <f t="shared" si="3"/>
        <v>0.4</v>
      </c>
      <c r="W45" s="140">
        <f t="shared" si="5"/>
        <v>0.22000000000000003</v>
      </c>
      <c r="X45" s="18">
        <v>0</v>
      </c>
      <c r="Y45" s="57">
        <v>0</v>
      </c>
      <c r="Z45" s="141">
        <v>0</v>
      </c>
      <c r="AA45" s="142">
        <f t="shared" si="7"/>
        <v>0</v>
      </c>
      <c r="AB45" s="19"/>
      <c r="AC45" s="19"/>
      <c r="AD45" s="19"/>
      <c r="AE45" s="84"/>
      <c r="AF45" s="84"/>
      <c r="AG45" s="84"/>
      <c r="AH45" s="132">
        <f t="shared" si="17"/>
        <v>0</v>
      </c>
      <c r="AI45" s="133">
        <f t="shared" si="11"/>
        <v>0</v>
      </c>
      <c r="AJ45" s="85"/>
      <c r="AK45" s="59"/>
      <c r="AL45" s="20"/>
      <c r="AM45" s="20"/>
      <c r="AN45" s="17"/>
      <c r="AO45" s="132">
        <f t="shared" si="4"/>
        <v>0</v>
      </c>
      <c r="AP45" s="133">
        <f t="shared" si="8"/>
        <v>0</v>
      </c>
      <c r="AQ45" s="85"/>
      <c r="AR45" s="143">
        <f t="shared" si="9"/>
        <v>0</v>
      </c>
      <c r="AS45" s="88"/>
      <c r="AT45" s="144">
        <f t="shared" si="10"/>
        <v>0.22000000000000003</v>
      </c>
      <c r="AU45" s="145" t="s">
        <v>30</v>
      </c>
    </row>
    <row r="46" spans="1:47" ht="47.25" customHeight="1">
      <c r="A46" s="84">
        <v>41</v>
      </c>
      <c r="B46" s="103" t="s">
        <v>71</v>
      </c>
      <c r="C46" s="23" t="s">
        <v>86</v>
      </c>
      <c r="D46" s="146" t="s">
        <v>28</v>
      </c>
      <c r="E46" s="23"/>
      <c r="F46" s="23"/>
      <c r="G46" s="94">
        <f t="shared" si="0"/>
        <v>0</v>
      </c>
      <c r="H46" s="97"/>
      <c r="I46" s="98"/>
      <c r="J46" s="136">
        <f t="shared" si="15"/>
        <v>0</v>
      </c>
      <c r="K46" s="97"/>
      <c r="L46" s="98"/>
      <c r="M46" s="94">
        <f t="shared" si="23"/>
        <v>0</v>
      </c>
      <c r="N46" s="97" t="s">
        <v>58</v>
      </c>
      <c r="O46" s="98">
        <v>0.2</v>
      </c>
      <c r="P46" s="94">
        <f t="shared" si="24"/>
        <v>0.4</v>
      </c>
      <c r="Q46" s="112"/>
      <c r="R46" s="23"/>
      <c r="S46" s="94">
        <f t="shared" si="20"/>
        <v>0</v>
      </c>
      <c r="T46" s="97"/>
      <c r="U46" s="138">
        <v>0</v>
      </c>
      <c r="V46" s="139">
        <f t="shared" si="3"/>
        <v>0.4</v>
      </c>
      <c r="W46" s="140">
        <f t="shared" si="5"/>
        <v>0.22000000000000003</v>
      </c>
      <c r="X46" s="22">
        <v>0</v>
      </c>
      <c r="Y46" s="57">
        <v>0</v>
      </c>
      <c r="Z46" s="141">
        <f>Y46</f>
        <v>0</v>
      </c>
      <c r="AA46" s="142">
        <f t="shared" si="7"/>
        <v>0</v>
      </c>
      <c r="AB46" s="23"/>
      <c r="AC46" s="23"/>
      <c r="AD46" s="23"/>
      <c r="AE46" s="84"/>
      <c r="AF46" s="84"/>
      <c r="AG46" s="84"/>
      <c r="AH46" s="132">
        <f t="shared" si="17"/>
        <v>0</v>
      </c>
      <c r="AI46" s="133">
        <f t="shared" si="11"/>
        <v>0</v>
      </c>
      <c r="AJ46" s="85"/>
      <c r="AK46" s="58"/>
      <c r="AL46" s="24"/>
      <c r="AM46" s="24"/>
      <c r="AN46" s="21"/>
      <c r="AO46" s="132">
        <f t="shared" si="4"/>
        <v>0</v>
      </c>
      <c r="AP46" s="133">
        <f t="shared" si="8"/>
        <v>0</v>
      </c>
      <c r="AQ46" s="85"/>
      <c r="AR46" s="143">
        <f t="shared" si="9"/>
        <v>0</v>
      </c>
      <c r="AS46" s="88"/>
      <c r="AT46" s="144">
        <f t="shared" si="10"/>
        <v>0.22000000000000003</v>
      </c>
      <c r="AU46" s="158" t="s">
        <v>71</v>
      </c>
    </row>
    <row r="47" spans="1:47" ht="16.5" customHeight="1">
      <c r="A47" s="84">
        <v>45</v>
      </c>
      <c r="B47" s="95" t="s">
        <v>14</v>
      </c>
      <c r="C47" s="99" t="s">
        <v>1</v>
      </c>
      <c r="D47" s="134" t="s">
        <v>7</v>
      </c>
      <c r="E47" s="100"/>
      <c r="F47" s="102"/>
      <c r="G47" s="94">
        <f t="shared" si="0"/>
        <v>0</v>
      </c>
      <c r="H47" s="101"/>
      <c r="I47" s="102"/>
      <c r="J47" s="136">
        <f t="shared" si="15"/>
        <v>0</v>
      </c>
      <c r="K47" s="101"/>
      <c r="L47" s="102"/>
      <c r="M47" s="94">
        <f t="shared" si="23"/>
        <v>0</v>
      </c>
      <c r="N47" s="101"/>
      <c r="O47" s="102"/>
      <c r="P47" s="94">
        <f t="shared" si="24"/>
        <v>0</v>
      </c>
      <c r="Q47" s="124"/>
      <c r="R47" s="61"/>
      <c r="S47" s="94">
        <f t="shared" si="20"/>
        <v>0</v>
      </c>
      <c r="T47" s="101"/>
      <c r="U47" s="138">
        <v>0</v>
      </c>
      <c r="V47" s="139">
        <f t="shared" si="3"/>
        <v>0</v>
      </c>
      <c r="W47" s="140">
        <f t="shared" si="5"/>
        <v>0</v>
      </c>
      <c r="X47" s="18"/>
      <c r="Y47" s="57">
        <v>0</v>
      </c>
      <c r="Z47" s="141">
        <f>Y47</f>
        <v>0</v>
      </c>
      <c r="AA47" s="142">
        <f t="shared" si="7"/>
        <v>0</v>
      </c>
      <c r="AB47" s="19"/>
      <c r="AC47" s="19"/>
      <c r="AD47" s="19"/>
      <c r="AE47" s="84"/>
      <c r="AF47" s="84"/>
      <c r="AG47" s="84"/>
      <c r="AH47" s="132">
        <f t="shared" si="17"/>
        <v>0</v>
      </c>
      <c r="AI47" s="133">
        <f t="shared" si="11"/>
        <v>0</v>
      </c>
      <c r="AJ47" s="86"/>
      <c r="AK47" s="86"/>
      <c r="AL47" s="119"/>
      <c r="AM47" s="119"/>
      <c r="AN47" s="84"/>
      <c r="AO47" s="132">
        <f t="shared" si="4"/>
        <v>0</v>
      </c>
      <c r="AP47" s="133">
        <f t="shared" si="8"/>
        <v>0</v>
      </c>
      <c r="AQ47" s="85"/>
      <c r="AR47" s="143">
        <f t="shared" si="9"/>
        <v>0</v>
      </c>
      <c r="AS47" s="88"/>
      <c r="AT47" s="144">
        <f t="shared" si="10"/>
        <v>0</v>
      </c>
      <c r="AU47" s="145" t="s">
        <v>14</v>
      </c>
    </row>
    <row r="48" spans="1:47" s="16" customFormat="1" ht="12.75">
      <c r="A48" s="84">
        <v>39</v>
      </c>
      <c r="B48" s="103" t="s">
        <v>48</v>
      </c>
      <c r="C48" s="19" t="s">
        <v>86</v>
      </c>
      <c r="D48" s="134" t="s">
        <v>28</v>
      </c>
      <c r="E48" s="100"/>
      <c r="F48" s="102"/>
      <c r="G48" s="94">
        <f t="shared" si="0"/>
        <v>0</v>
      </c>
      <c r="H48" s="101"/>
      <c r="I48" s="102"/>
      <c r="J48" s="136">
        <f t="shared" si="15"/>
        <v>0</v>
      </c>
      <c r="K48" s="101"/>
      <c r="L48" s="102"/>
      <c r="M48" s="94">
        <f t="shared" si="23"/>
        <v>0</v>
      </c>
      <c r="N48" s="101"/>
      <c r="O48" s="102"/>
      <c r="P48" s="94">
        <f t="shared" si="24"/>
        <v>0</v>
      </c>
      <c r="Q48" s="124"/>
      <c r="R48" s="61"/>
      <c r="S48" s="94">
        <f t="shared" si="20"/>
        <v>0</v>
      </c>
      <c r="T48" s="101"/>
      <c r="U48" s="138">
        <v>0</v>
      </c>
      <c r="V48" s="139">
        <f t="shared" si="3"/>
        <v>0</v>
      </c>
      <c r="W48" s="140">
        <f t="shared" si="5"/>
        <v>0</v>
      </c>
      <c r="X48" s="125"/>
      <c r="Y48" s="57">
        <v>0</v>
      </c>
      <c r="Z48" s="141">
        <f>Y48</f>
        <v>0</v>
      </c>
      <c r="AA48" s="142">
        <f t="shared" si="7"/>
        <v>0</v>
      </c>
      <c r="AB48" s="19"/>
      <c r="AC48" s="19"/>
      <c r="AD48" s="19"/>
      <c r="AE48" s="84"/>
      <c r="AF48" s="84"/>
      <c r="AG48" s="84"/>
      <c r="AH48" s="132">
        <f t="shared" si="17"/>
        <v>0</v>
      </c>
      <c r="AI48" s="133">
        <f t="shared" si="11"/>
        <v>0</v>
      </c>
      <c r="AJ48" s="85"/>
      <c r="AK48" s="59"/>
      <c r="AL48" s="20"/>
      <c r="AM48" s="20"/>
      <c r="AN48" s="17"/>
      <c r="AO48" s="132">
        <f t="shared" si="4"/>
        <v>0</v>
      </c>
      <c r="AP48" s="133">
        <f t="shared" si="8"/>
        <v>0</v>
      </c>
      <c r="AQ48" s="85"/>
      <c r="AR48" s="143">
        <f t="shared" si="9"/>
        <v>0</v>
      </c>
      <c r="AS48" s="88"/>
      <c r="AT48" s="144">
        <f t="shared" si="10"/>
        <v>0</v>
      </c>
      <c r="AU48" s="159" t="s">
        <v>48</v>
      </c>
    </row>
    <row r="49" spans="1:51" ht="12.75">
      <c r="A49" s="84">
        <v>40</v>
      </c>
      <c r="B49" s="95" t="s">
        <v>33</v>
      </c>
      <c r="C49" s="106" t="s">
        <v>163</v>
      </c>
      <c r="D49" s="160" t="s">
        <v>28</v>
      </c>
      <c r="E49" s="107"/>
      <c r="F49" s="108"/>
      <c r="G49" s="67">
        <f t="shared" si="0"/>
        <v>0</v>
      </c>
      <c r="H49" s="107"/>
      <c r="I49" s="108"/>
      <c r="J49" s="161">
        <f t="shared" si="15"/>
        <v>0</v>
      </c>
      <c r="K49" s="107"/>
      <c r="L49" s="108"/>
      <c r="M49" s="67">
        <f t="shared" si="23"/>
        <v>0</v>
      </c>
      <c r="N49" s="107"/>
      <c r="O49" s="108"/>
      <c r="P49" s="67">
        <f t="shared" si="24"/>
        <v>0</v>
      </c>
      <c r="Q49" s="162"/>
      <c r="R49" s="67"/>
      <c r="S49" s="67">
        <f t="shared" si="20"/>
        <v>0</v>
      </c>
      <c r="T49" s="107" t="s">
        <v>117</v>
      </c>
      <c r="U49" s="163">
        <v>1.6E-2</v>
      </c>
      <c r="V49" s="129">
        <f>G49+J49+P49+M49+S49+U48</f>
        <v>0</v>
      </c>
      <c r="W49" s="130">
        <f t="shared" si="5"/>
        <v>0</v>
      </c>
      <c r="X49" s="66">
        <v>2</v>
      </c>
      <c r="Y49" s="66">
        <v>0</v>
      </c>
      <c r="Z49" s="164">
        <v>5</v>
      </c>
      <c r="AA49" s="165">
        <v>0</v>
      </c>
      <c r="AB49" s="67"/>
      <c r="AC49" s="67"/>
      <c r="AD49" s="67"/>
      <c r="AE49" s="67"/>
      <c r="AF49" s="67"/>
      <c r="AG49" s="67"/>
      <c r="AH49" s="68">
        <f t="shared" si="17"/>
        <v>0</v>
      </c>
      <c r="AI49" s="68">
        <f t="shared" si="11"/>
        <v>0</v>
      </c>
      <c r="AJ49" s="128"/>
      <c r="AK49" s="68"/>
      <c r="AL49" s="69"/>
      <c r="AM49" s="69"/>
      <c r="AN49" s="65"/>
      <c r="AO49" s="68">
        <f t="shared" si="4"/>
        <v>0</v>
      </c>
      <c r="AP49" s="68">
        <f t="shared" si="8"/>
        <v>0</v>
      </c>
      <c r="AQ49" s="128"/>
      <c r="AR49" s="129">
        <f t="shared" si="9"/>
        <v>0</v>
      </c>
      <c r="AS49" s="130"/>
      <c r="AT49" s="166">
        <f t="shared" si="10"/>
        <v>0</v>
      </c>
      <c r="AU49" s="167" t="s">
        <v>33</v>
      </c>
    </row>
    <row r="50" spans="1:51">
      <c r="E50" s="10"/>
      <c r="F50" s="3"/>
      <c r="H50" s="3"/>
      <c r="I50" s="3"/>
      <c r="J50" s="3"/>
      <c r="T50" s="2"/>
      <c r="U50" s="82"/>
      <c r="V50" s="8"/>
      <c r="W50" s="7"/>
      <c r="X50" s="8"/>
      <c r="Z50" s="114"/>
      <c r="AA50" s="9"/>
      <c r="AB50" s="15"/>
      <c r="AC50" s="15"/>
      <c r="AD50" s="10"/>
      <c r="AE50" s="10"/>
      <c r="AF50" s="10"/>
      <c r="AG50" s="10"/>
      <c r="AK50" s="3"/>
      <c r="AM50" s="10"/>
      <c r="AN50" s="71"/>
      <c r="AO50" s="71"/>
      <c r="AP50" s="10"/>
      <c r="AS50" s="15"/>
      <c r="AT50" s="192"/>
    </row>
    <row r="51" spans="1:51">
      <c r="A51" s="75"/>
      <c r="B51" s="25"/>
      <c r="C51" s="25"/>
      <c r="D51" s="25"/>
      <c r="E51" s="26"/>
      <c r="F51" s="27"/>
      <c r="G51" s="28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0"/>
      <c r="U51" s="78"/>
      <c r="V51" s="79"/>
      <c r="W51" s="30"/>
      <c r="X51" s="26"/>
      <c r="Y51" s="26"/>
      <c r="Z51" s="29"/>
      <c r="AA51" s="31"/>
      <c r="AB51" s="89"/>
      <c r="AC51" s="90"/>
      <c r="AD51" s="90"/>
      <c r="AE51" s="91"/>
      <c r="AF51" s="25"/>
      <c r="AG51" s="25"/>
      <c r="AH51" s="25"/>
      <c r="AI51" s="25"/>
      <c r="AJ51" s="31"/>
      <c r="AK51" s="31"/>
      <c r="AL51" s="28"/>
      <c r="AM51" s="28"/>
      <c r="AN51" s="25"/>
      <c r="AO51" s="116"/>
      <c r="AP51" s="116"/>
      <c r="AQ51" s="31"/>
      <c r="AR51" s="25"/>
      <c r="AS51" s="25"/>
      <c r="AT51" s="31"/>
      <c r="AU51" s="25"/>
    </row>
    <row r="52" spans="1:51">
      <c r="A52" s="75"/>
      <c r="B52" s="25"/>
      <c r="C52" s="25"/>
      <c r="D52" s="25"/>
      <c r="E52" s="26"/>
      <c r="F52" s="27"/>
      <c r="G52" s="28"/>
      <c r="H52" s="29"/>
      <c r="I52" s="29"/>
      <c r="J52" s="29"/>
      <c r="K52" s="32"/>
      <c r="L52" s="33"/>
      <c r="M52" s="34"/>
      <c r="N52" s="34"/>
      <c r="O52" s="34"/>
      <c r="P52" s="34"/>
      <c r="Q52" s="34"/>
      <c r="R52" s="34"/>
      <c r="S52" s="34"/>
      <c r="T52" s="34"/>
      <c r="U52" s="80"/>
      <c r="V52" s="81"/>
      <c r="W52" s="36"/>
      <c r="X52" s="37"/>
      <c r="Y52" s="38"/>
      <c r="Z52" s="37"/>
      <c r="AA52" s="37"/>
      <c r="AB52" s="92"/>
      <c r="AC52" s="93"/>
      <c r="AD52" s="93"/>
      <c r="AE52" s="93"/>
      <c r="AF52" s="40"/>
      <c r="AG52" s="37"/>
      <c r="AH52" s="37"/>
      <c r="AI52" s="37"/>
      <c r="AJ52" s="35"/>
      <c r="AK52" s="36"/>
      <c r="AL52" s="38"/>
      <c r="AM52" s="38"/>
      <c r="AN52" s="40"/>
      <c r="AO52" s="117"/>
      <c r="AP52" s="117"/>
      <c r="AQ52" s="37"/>
      <c r="AR52" s="37"/>
      <c r="AS52" s="37"/>
      <c r="AT52" s="31"/>
      <c r="AU52" s="25"/>
      <c r="AV52" s="31"/>
      <c r="AW52" s="25"/>
      <c r="AX52" s="25"/>
      <c r="AY52" s="25"/>
    </row>
    <row r="53" spans="1:51">
      <c r="A53" s="75"/>
      <c r="B53" s="25"/>
      <c r="C53" s="25"/>
      <c r="D53" s="25"/>
      <c r="E53" s="26"/>
      <c r="F53" s="27"/>
      <c r="G53" s="28"/>
      <c r="H53" s="29"/>
      <c r="I53" s="29"/>
      <c r="J53" s="29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81"/>
      <c r="V53" s="81"/>
      <c r="W53" s="36"/>
      <c r="X53" s="39"/>
      <c r="Y53" s="34"/>
      <c r="Z53" s="39"/>
      <c r="AA53" s="39"/>
      <c r="AB53" s="36"/>
      <c r="AC53" s="36"/>
      <c r="AD53" s="40"/>
      <c r="AE53" s="40"/>
      <c r="AF53" s="40"/>
      <c r="AG53" s="37"/>
      <c r="AH53" s="37"/>
      <c r="AI53" s="37"/>
      <c r="AJ53" s="36"/>
      <c r="AK53" s="36"/>
      <c r="AL53" s="38"/>
      <c r="AM53" s="38"/>
      <c r="AN53" s="40"/>
      <c r="AO53" s="117"/>
      <c r="AP53" s="117"/>
      <c r="AQ53" s="37"/>
      <c r="AR53" s="37"/>
      <c r="AS53" s="37"/>
      <c r="AT53" s="31"/>
      <c r="AU53" s="25"/>
      <c r="AV53" s="25"/>
      <c r="AW53" s="25"/>
      <c r="AX53" s="25"/>
      <c r="AY53" s="25"/>
    </row>
    <row r="54" spans="1:51">
      <c r="A54" s="75"/>
      <c r="B54" s="25"/>
      <c r="C54" s="25"/>
      <c r="D54" s="25"/>
      <c r="E54" s="26"/>
      <c r="F54" s="27"/>
      <c r="G54" s="28"/>
      <c r="H54" s="29"/>
      <c r="I54" s="29"/>
      <c r="J54" s="29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80"/>
      <c r="V54" s="81"/>
      <c r="W54" s="36"/>
      <c r="X54" s="39"/>
      <c r="Y54" s="34"/>
      <c r="Z54" s="39"/>
      <c r="AA54" s="39"/>
      <c r="AB54" s="35"/>
      <c r="AC54" s="36"/>
      <c r="AD54" s="40"/>
      <c r="AE54" s="40"/>
      <c r="AF54" s="40"/>
      <c r="AG54" s="37"/>
      <c r="AH54" s="37"/>
      <c r="AI54" s="37"/>
      <c r="AJ54" s="35"/>
      <c r="AK54" s="36"/>
      <c r="AL54" s="38"/>
      <c r="AM54" s="38"/>
      <c r="AN54" s="40"/>
      <c r="AO54" s="117"/>
      <c r="AP54" s="117"/>
      <c r="AQ54" s="37"/>
      <c r="AR54" s="37"/>
      <c r="AS54" s="37"/>
      <c r="AT54" s="31"/>
      <c r="AU54" s="25"/>
      <c r="AV54" s="25"/>
      <c r="AW54" s="25"/>
      <c r="AX54" s="25"/>
      <c r="AY54" s="25"/>
    </row>
    <row r="55" spans="1:51">
      <c r="A55" s="75"/>
      <c r="B55" s="25"/>
      <c r="C55" s="25"/>
      <c r="D55" s="25"/>
      <c r="E55" s="26"/>
      <c r="F55" s="27"/>
      <c r="G55" s="28"/>
      <c r="H55" s="29"/>
      <c r="I55" s="29"/>
      <c r="J55" s="29"/>
      <c r="K55" s="34"/>
      <c r="L55" s="34"/>
      <c r="M55" s="38"/>
      <c r="N55" s="38"/>
      <c r="O55" s="38"/>
      <c r="P55" s="38"/>
      <c r="Q55" s="34"/>
      <c r="R55" s="38"/>
      <c r="S55" s="38"/>
      <c r="T55" s="38"/>
      <c r="U55" s="80"/>
      <c r="V55" s="81"/>
      <c r="W55" s="36"/>
      <c r="X55" s="39"/>
      <c r="Y55" s="34"/>
      <c r="Z55" s="39"/>
      <c r="AA55" s="39"/>
      <c r="AB55" s="35"/>
      <c r="AC55" s="36"/>
      <c r="AD55" s="40"/>
      <c r="AE55" s="40"/>
      <c r="AF55" s="40"/>
      <c r="AG55" s="37"/>
      <c r="AH55" s="37"/>
      <c r="AI55" s="37"/>
      <c r="AJ55" s="35"/>
      <c r="AK55" s="36"/>
      <c r="AL55" s="38"/>
      <c r="AM55" s="38"/>
      <c r="AN55" s="40"/>
      <c r="AO55" s="117"/>
      <c r="AP55" s="117"/>
      <c r="AQ55" s="37"/>
      <c r="AR55" s="37"/>
      <c r="AS55" s="37"/>
      <c r="AT55" s="31"/>
      <c r="AU55" s="25"/>
      <c r="AV55" s="25"/>
      <c r="AW55" s="25"/>
      <c r="AX55" s="25"/>
      <c r="AY55" s="25"/>
    </row>
    <row r="56" spans="1:51">
      <c r="U56" s="82"/>
      <c r="V56" s="82"/>
      <c r="AO56" s="118"/>
      <c r="AP56" s="118"/>
    </row>
    <row r="57" spans="1:51">
      <c r="U57" s="82"/>
      <c r="V57" s="82"/>
      <c r="AO57" s="118"/>
      <c r="AP57" s="118"/>
    </row>
    <row r="58" spans="1:51">
      <c r="U58" s="82"/>
      <c r="V58" s="82"/>
      <c r="AO58" s="118"/>
      <c r="AP58" s="118"/>
    </row>
    <row r="59" spans="1:51">
      <c r="U59" s="82"/>
      <c r="V59" s="82"/>
      <c r="AO59" s="118"/>
      <c r="AP59" s="118"/>
    </row>
    <row r="60" spans="1:51">
      <c r="U60" s="82"/>
      <c r="V60" s="82"/>
      <c r="AO60" s="118"/>
      <c r="AP60" s="118"/>
    </row>
    <row r="61" spans="1:51">
      <c r="U61" s="82"/>
      <c r="V61" s="82"/>
      <c r="AO61" s="118"/>
      <c r="AP61" s="118"/>
    </row>
    <row r="62" spans="1:51">
      <c r="U62" s="82"/>
      <c r="V62" s="82"/>
      <c r="AO62" s="118"/>
      <c r="AP62" s="118"/>
    </row>
    <row r="63" spans="1:51">
      <c r="U63" s="82"/>
      <c r="V63" s="82"/>
      <c r="AO63" s="118"/>
      <c r="AP63" s="118"/>
    </row>
    <row r="64" spans="1:51">
      <c r="U64" s="82"/>
      <c r="V64" s="82"/>
      <c r="AO64" s="118"/>
      <c r="AP64" s="118"/>
    </row>
    <row r="65" spans="21:42">
      <c r="U65" s="82"/>
      <c r="V65" s="82"/>
      <c r="AO65" s="118"/>
      <c r="AP65" s="118"/>
    </row>
    <row r="66" spans="21:42">
      <c r="U66" s="82"/>
      <c r="V66" s="82"/>
      <c r="AO66" s="118"/>
      <c r="AP66" s="118"/>
    </row>
    <row r="67" spans="21:42">
      <c r="U67" s="82"/>
      <c r="V67" s="82"/>
      <c r="AO67" s="118"/>
      <c r="AP67" s="118"/>
    </row>
    <row r="68" spans="21:42">
      <c r="U68" s="82"/>
      <c r="V68" s="82"/>
      <c r="AO68" s="118"/>
      <c r="AP68" s="118"/>
    </row>
    <row r="69" spans="21:42">
      <c r="U69" s="82"/>
      <c r="V69" s="82"/>
      <c r="AO69" s="118"/>
      <c r="AP69" s="118"/>
    </row>
    <row r="70" spans="21:42">
      <c r="U70" s="82"/>
      <c r="V70" s="82"/>
      <c r="AO70" s="118"/>
      <c r="AP70" s="118"/>
    </row>
    <row r="71" spans="21:42">
      <c r="U71" s="82"/>
      <c r="V71" s="82"/>
      <c r="AO71" s="118"/>
      <c r="AP71" s="118"/>
    </row>
    <row r="72" spans="21:42">
      <c r="U72" s="82"/>
      <c r="V72" s="82"/>
      <c r="AO72" s="118"/>
      <c r="AP72" s="118"/>
    </row>
    <row r="73" spans="21:42">
      <c r="U73" s="82"/>
      <c r="V73" s="82"/>
      <c r="AO73" s="118"/>
      <c r="AP73" s="118"/>
    </row>
    <row r="74" spans="21:42">
      <c r="U74" s="82"/>
      <c r="V74" s="82"/>
      <c r="AO74" s="118"/>
      <c r="AP74" s="118"/>
    </row>
    <row r="75" spans="21:42">
      <c r="U75" s="82"/>
      <c r="V75" s="82"/>
      <c r="AO75" s="118"/>
      <c r="AP75" s="118"/>
    </row>
    <row r="76" spans="21:42">
      <c r="U76" s="82"/>
      <c r="V76" s="82"/>
      <c r="AO76" s="118"/>
      <c r="AP76" s="118"/>
    </row>
    <row r="77" spans="21:42">
      <c r="U77" s="82"/>
      <c r="V77" s="82"/>
      <c r="AO77" s="118"/>
      <c r="AP77" s="118"/>
    </row>
    <row r="78" spans="21:42">
      <c r="U78" s="82"/>
      <c r="V78" s="82"/>
      <c r="AO78" s="118"/>
      <c r="AP78" s="118"/>
    </row>
    <row r="79" spans="21:42">
      <c r="U79" s="82"/>
      <c r="V79" s="82"/>
      <c r="AO79" s="118"/>
      <c r="AP79" s="118"/>
    </row>
    <row r="80" spans="21:42">
      <c r="U80" s="82"/>
      <c r="V80" s="82"/>
      <c r="AO80" s="118"/>
      <c r="AP80" s="118"/>
    </row>
    <row r="81" spans="21:42">
      <c r="U81" s="82"/>
      <c r="V81" s="82"/>
      <c r="AO81" s="118"/>
      <c r="AP81" s="118"/>
    </row>
    <row r="82" spans="21:42">
      <c r="U82" s="82"/>
      <c r="V82" s="82"/>
      <c r="AO82" s="118"/>
      <c r="AP82" s="118"/>
    </row>
    <row r="83" spans="21:42">
      <c r="U83" s="82"/>
      <c r="V83" s="82"/>
      <c r="AO83" s="118"/>
      <c r="AP83" s="118"/>
    </row>
    <row r="84" spans="21:42">
      <c r="U84" s="82"/>
      <c r="V84" s="82"/>
      <c r="AO84" s="118"/>
      <c r="AP84" s="118"/>
    </row>
    <row r="85" spans="21:42">
      <c r="U85" s="82"/>
      <c r="V85" s="82"/>
      <c r="AO85" s="118"/>
      <c r="AP85" s="118"/>
    </row>
    <row r="86" spans="21:42">
      <c r="U86" s="82"/>
      <c r="V86" s="82"/>
      <c r="AO86" s="118"/>
      <c r="AP86" s="118"/>
    </row>
    <row r="87" spans="21:42">
      <c r="U87" s="82"/>
      <c r="V87" s="82"/>
      <c r="AO87" s="118"/>
      <c r="AP87" s="118"/>
    </row>
    <row r="88" spans="21:42">
      <c r="U88" s="82"/>
      <c r="V88" s="82"/>
      <c r="AO88" s="118"/>
      <c r="AP88" s="118"/>
    </row>
    <row r="89" spans="21:42">
      <c r="U89" s="82"/>
      <c r="V89" s="82"/>
      <c r="AO89" s="118"/>
      <c r="AP89" s="118"/>
    </row>
    <row r="90" spans="21:42">
      <c r="AO90" s="118"/>
      <c r="AP90" s="118"/>
    </row>
    <row r="91" spans="21:42">
      <c r="AO91" s="118"/>
      <c r="AP91" s="118"/>
    </row>
    <row r="92" spans="21:42">
      <c r="AO92" s="118"/>
      <c r="AP92" s="118"/>
    </row>
    <row r="93" spans="21:42">
      <c r="AO93" s="118"/>
      <c r="AP93" s="118"/>
    </row>
    <row r="94" spans="21:42">
      <c r="AO94" s="118"/>
      <c r="AP94" s="118"/>
    </row>
    <row r="95" spans="21:42">
      <c r="AO95" s="118"/>
      <c r="AP95" s="118"/>
    </row>
    <row r="96" spans="21:42">
      <c r="AO96" s="118"/>
      <c r="AP96" s="118"/>
    </row>
    <row r="97" spans="41:42">
      <c r="AO97" s="118"/>
      <c r="AP97" s="118"/>
    </row>
    <row r="98" spans="41:42">
      <c r="AO98" s="118"/>
      <c r="AP98" s="118"/>
    </row>
    <row r="99" spans="41:42">
      <c r="AO99" s="118"/>
      <c r="AP99" s="118"/>
    </row>
    <row r="100" spans="41:42">
      <c r="AO100" s="118"/>
      <c r="AP100" s="118"/>
    </row>
    <row r="101" spans="41:42">
      <c r="AO101" s="118"/>
      <c r="AP101" s="118"/>
    </row>
    <row r="102" spans="41:42">
      <c r="AO102" s="118"/>
      <c r="AP102" s="118"/>
    </row>
    <row r="103" spans="41:42">
      <c r="AO103" s="118"/>
      <c r="AP103" s="118"/>
    </row>
    <row r="104" spans="41:42">
      <c r="AO104" s="118"/>
      <c r="AP104" s="118"/>
    </row>
    <row r="105" spans="41:42">
      <c r="AO105" s="118"/>
      <c r="AP105" s="118"/>
    </row>
    <row r="106" spans="41:42">
      <c r="AO106" s="118"/>
      <c r="AP106" s="118"/>
    </row>
    <row r="107" spans="41:42">
      <c r="AO107" s="118"/>
      <c r="AP107" s="118"/>
    </row>
    <row r="108" spans="41:42">
      <c r="AO108" s="118"/>
      <c r="AP108" s="118"/>
    </row>
    <row r="109" spans="41:42">
      <c r="AO109" s="118"/>
      <c r="AP109" s="118"/>
    </row>
    <row r="110" spans="41:42">
      <c r="AO110" s="118"/>
      <c r="AP110" s="118"/>
    </row>
    <row r="111" spans="41:42">
      <c r="AO111" s="118"/>
      <c r="AP111" s="118"/>
    </row>
    <row r="112" spans="41:42">
      <c r="AO112" s="118"/>
      <c r="AP112" s="118"/>
    </row>
    <row r="113" spans="41:42">
      <c r="AO113" s="118"/>
      <c r="AP113" s="118"/>
    </row>
    <row r="114" spans="41:42">
      <c r="AO114" s="118"/>
      <c r="AP114" s="118"/>
    </row>
    <row r="115" spans="41:42">
      <c r="AO115" s="118"/>
      <c r="AP115" s="118"/>
    </row>
    <row r="116" spans="41:42">
      <c r="AO116" s="118"/>
      <c r="AP116" s="118"/>
    </row>
    <row r="117" spans="41:42">
      <c r="AO117" s="118"/>
      <c r="AP117" s="118"/>
    </row>
    <row r="118" spans="41:42">
      <c r="AO118" s="118"/>
      <c r="AP118" s="118"/>
    </row>
    <row r="119" spans="41:42">
      <c r="AO119" s="118"/>
      <c r="AP119" s="118"/>
    </row>
    <row r="120" spans="41:42">
      <c r="AO120" s="118"/>
      <c r="AP120" s="118"/>
    </row>
    <row r="121" spans="41:42">
      <c r="AO121" s="118"/>
      <c r="AP121" s="118"/>
    </row>
    <row r="122" spans="41:42">
      <c r="AO122" s="118"/>
      <c r="AP122" s="118"/>
    </row>
    <row r="123" spans="41:42">
      <c r="AO123" s="118"/>
      <c r="AP123" s="118"/>
    </row>
    <row r="124" spans="41:42">
      <c r="AO124" s="118"/>
      <c r="AP124" s="118"/>
    </row>
    <row r="125" spans="41:42">
      <c r="AO125" s="118"/>
      <c r="AP125" s="118"/>
    </row>
    <row r="126" spans="41:42">
      <c r="AO126" s="118"/>
      <c r="AP126" s="118"/>
    </row>
    <row r="127" spans="41:42">
      <c r="AO127" s="118"/>
      <c r="AP127" s="118"/>
    </row>
    <row r="128" spans="41:42">
      <c r="AO128" s="118"/>
      <c r="AP128" s="118"/>
    </row>
    <row r="129" spans="41:42">
      <c r="AO129" s="118"/>
      <c r="AP129" s="118"/>
    </row>
    <row r="130" spans="41:42">
      <c r="AO130" s="118"/>
      <c r="AP130" s="118"/>
    </row>
    <row r="131" spans="41:42">
      <c r="AO131" s="118"/>
      <c r="AP131" s="118"/>
    </row>
    <row r="132" spans="41:42">
      <c r="AO132" s="118"/>
      <c r="AP132" s="118"/>
    </row>
    <row r="133" spans="41:42">
      <c r="AO133" s="118"/>
      <c r="AP133" s="118"/>
    </row>
    <row r="134" spans="41:42">
      <c r="AO134" s="118"/>
      <c r="AP134" s="118"/>
    </row>
    <row r="135" spans="41:42">
      <c r="AO135" s="118"/>
      <c r="AP135" s="118"/>
    </row>
    <row r="136" spans="41:42">
      <c r="AO136" s="118"/>
      <c r="AP136" s="118"/>
    </row>
    <row r="137" spans="41:42">
      <c r="AO137" s="118"/>
      <c r="AP137" s="118"/>
    </row>
    <row r="138" spans="41:42">
      <c r="AO138" s="118"/>
      <c r="AP138" s="118"/>
    </row>
    <row r="139" spans="41:42">
      <c r="AO139" s="118"/>
      <c r="AP139" s="118"/>
    </row>
    <row r="140" spans="41:42">
      <c r="AO140" s="118"/>
      <c r="AP140" s="118"/>
    </row>
    <row r="141" spans="41:42">
      <c r="AO141" s="118"/>
      <c r="AP141" s="118"/>
    </row>
    <row r="142" spans="41:42">
      <c r="AO142" s="118"/>
      <c r="AP142" s="118"/>
    </row>
    <row r="143" spans="41:42">
      <c r="AO143" s="118"/>
      <c r="AP143" s="118"/>
    </row>
    <row r="144" spans="41:42">
      <c r="AO144" s="118"/>
      <c r="AP144" s="118"/>
    </row>
    <row r="145" spans="41:42">
      <c r="AO145" s="118"/>
      <c r="AP145" s="118"/>
    </row>
    <row r="146" spans="41:42">
      <c r="AO146" s="118"/>
      <c r="AP146" s="118"/>
    </row>
    <row r="147" spans="41:42">
      <c r="AO147" s="118"/>
      <c r="AP147" s="118"/>
    </row>
    <row r="148" spans="41:42">
      <c r="AO148" s="118"/>
      <c r="AP148" s="118"/>
    </row>
    <row r="149" spans="41:42">
      <c r="AO149" s="118"/>
      <c r="AP149" s="118"/>
    </row>
    <row r="150" spans="41:42">
      <c r="AO150" s="118"/>
      <c r="AP150" s="118"/>
    </row>
    <row r="151" spans="41:42">
      <c r="AO151" s="118"/>
      <c r="AP151" s="118"/>
    </row>
    <row r="152" spans="41:42">
      <c r="AO152" s="118"/>
      <c r="AP152" s="118"/>
    </row>
    <row r="153" spans="41:42">
      <c r="AO153" s="118"/>
      <c r="AP153" s="118"/>
    </row>
    <row r="154" spans="41:42">
      <c r="AO154" s="118"/>
      <c r="AP154" s="118"/>
    </row>
    <row r="155" spans="41:42">
      <c r="AO155" s="118"/>
      <c r="AP155" s="118"/>
    </row>
    <row r="156" spans="41:42">
      <c r="AO156" s="118"/>
      <c r="AP156" s="118"/>
    </row>
    <row r="157" spans="41:42">
      <c r="AO157" s="118"/>
      <c r="AP157" s="118"/>
    </row>
    <row r="158" spans="41:42">
      <c r="AO158" s="118"/>
      <c r="AP158" s="118"/>
    </row>
    <row r="159" spans="41:42">
      <c r="AO159" s="118"/>
      <c r="AP159" s="118"/>
    </row>
    <row r="160" spans="41:42">
      <c r="AO160" s="118"/>
      <c r="AP160" s="118"/>
    </row>
    <row r="161" spans="41:42">
      <c r="AO161" s="118"/>
      <c r="AP161" s="118"/>
    </row>
    <row r="162" spans="41:42">
      <c r="AO162" s="118"/>
      <c r="AP162" s="118"/>
    </row>
    <row r="163" spans="41:42">
      <c r="AO163" s="118"/>
      <c r="AP163" s="118"/>
    </row>
    <row r="164" spans="41:42">
      <c r="AO164" s="118"/>
      <c r="AP164" s="118"/>
    </row>
    <row r="165" spans="41:42">
      <c r="AO165" s="118"/>
      <c r="AP165" s="118"/>
    </row>
    <row r="166" spans="41:42">
      <c r="AO166" s="118"/>
      <c r="AP166" s="118"/>
    </row>
    <row r="167" spans="41:42">
      <c r="AO167" s="118"/>
      <c r="AP167" s="118"/>
    </row>
    <row r="168" spans="41:42">
      <c r="AO168" s="118"/>
      <c r="AP168" s="118"/>
    </row>
    <row r="169" spans="41:42">
      <c r="AO169" s="118"/>
      <c r="AP169" s="118"/>
    </row>
    <row r="170" spans="41:42">
      <c r="AO170" s="118"/>
      <c r="AP170" s="118"/>
    </row>
    <row r="171" spans="41:42">
      <c r="AO171" s="118"/>
      <c r="AP171" s="118"/>
    </row>
    <row r="172" spans="41:42">
      <c r="AO172" s="118"/>
      <c r="AP172" s="118"/>
    </row>
    <row r="173" spans="41:42">
      <c r="AO173" s="118"/>
      <c r="AP173" s="118"/>
    </row>
    <row r="174" spans="41:42">
      <c r="AO174" s="118"/>
      <c r="AP174" s="118"/>
    </row>
    <row r="175" spans="41:42">
      <c r="AO175" s="118"/>
      <c r="AP175" s="118"/>
    </row>
    <row r="176" spans="41:42">
      <c r="AO176" s="118"/>
      <c r="AP176" s="118"/>
    </row>
    <row r="177" spans="41:42">
      <c r="AO177" s="118"/>
      <c r="AP177" s="118"/>
    </row>
    <row r="178" spans="41:42">
      <c r="AO178" s="118"/>
      <c r="AP178" s="118"/>
    </row>
    <row r="179" spans="41:42">
      <c r="AO179" s="118"/>
      <c r="AP179" s="118"/>
    </row>
    <row r="180" spans="41:42">
      <c r="AO180" s="118"/>
      <c r="AP180" s="118"/>
    </row>
    <row r="181" spans="41:42">
      <c r="AO181" s="118"/>
      <c r="AP181" s="118"/>
    </row>
    <row r="182" spans="41:42">
      <c r="AO182" s="118"/>
      <c r="AP182" s="118"/>
    </row>
    <row r="183" spans="41:42">
      <c r="AO183" s="118"/>
      <c r="AP183" s="118"/>
    </row>
    <row r="184" spans="41:42">
      <c r="AO184" s="118"/>
      <c r="AP184" s="118"/>
    </row>
    <row r="185" spans="41:42">
      <c r="AO185" s="118"/>
      <c r="AP185" s="118"/>
    </row>
    <row r="186" spans="41:42">
      <c r="AO186" s="118"/>
      <c r="AP186" s="118"/>
    </row>
    <row r="187" spans="41:42">
      <c r="AO187" s="118"/>
      <c r="AP187" s="118"/>
    </row>
    <row r="188" spans="41:42">
      <c r="AO188" s="118"/>
      <c r="AP188" s="118"/>
    </row>
    <row r="189" spans="41:42">
      <c r="AO189" s="118"/>
      <c r="AP189" s="118"/>
    </row>
    <row r="190" spans="41:42">
      <c r="AO190" s="118"/>
      <c r="AP190" s="118"/>
    </row>
    <row r="191" spans="41:42">
      <c r="AO191" s="118"/>
      <c r="AP191" s="118"/>
    </row>
    <row r="192" spans="41:42">
      <c r="AO192" s="118"/>
      <c r="AP192" s="118"/>
    </row>
    <row r="193" spans="41:42">
      <c r="AO193" s="118"/>
      <c r="AP193" s="118"/>
    </row>
    <row r="194" spans="41:42">
      <c r="AO194" s="118"/>
      <c r="AP194" s="118"/>
    </row>
    <row r="195" spans="41:42">
      <c r="AO195" s="118"/>
      <c r="AP195" s="118"/>
    </row>
    <row r="196" spans="41:42">
      <c r="AO196" s="118"/>
      <c r="AP196" s="118"/>
    </row>
    <row r="197" spans="41:42">
      <c r="AO197" s="118"/>
      <c r="AP197" s="118"/>
    </row>
    <row r="198" spans="41:42">
      <c r="AO198" s="118"/>
      <c r="AP198" s="118"/>
    </row>
    <row r="199" spans="41:42">
      <c r="AO199" s="118"/>
      <c r="AP199" s="118"/>
    </row>
    <row r="200" spans="41:42">
      <c r="AO200" s="118"/>
      <c r="AP200" s="118"/>
    </row>
    <row r="201" spans="41:42">
      <c r="AO201" s="118"/>
      <c r="AP201" s="118"/>
    </row>
    <row r="202" spans="41:42">
      <c r="AO202" s="118"/>
      <c r="AP202" s="118"/>
    </row>
    <row r="203" spans="41:42">
      <c r="AO203" s="118"/>
      <c r="AP203" s="118"/>
    </row>
    <row r="204" spans="41:42">
      <c r="AO204" s="118"/>
      <c r="AP204" s="118"/>
    </row>
    <row r="205" spans="41:42">
      <c r="AO205" s="118"/>
      <c r="AP205" s="118"/>
    </row>
    <row r="206" spans="41:42">
      <c r="AO206" s="118"/>
      <c r="AP206" s="118"/>
    </row>
    <row r="207" spans="41:42">
      <c r="AO207" s="118"/>
      <c r="AP207" s="118"/>
    </row>
    <row r="208" spans="41:42">
      <c r="AO208" s="118"/>
      <c r="AP208" s="118"/>
    </row>
    <row r="209" spans="41:42">
      <c r="AO209" s="118"/>
      <c r="AP209" s="118"/>
    </row>
    <row r="210" spans="41:42">
      <c r="AO210" s="118"/>
      <c r="AP210" s="118"/>
    </row>
    <row r="211" spans="41:42">
      <c r="AO211" s="118"/>
      <c r="AP211" s="118"/>
    </row>
    <row r="212" spans="41:42">
      <c r="AO212" s="118"/>
      <c r="AP212" s="118"/>
    </row>
    <row r="213" spans="41:42">
      <c r="AO213" s="118"/>
      <c r="AP213" s="118"/>
    </row>
    <row r="214" spans="41:42">
      <c r="AO214" s="118"/>
      <c r="AP214" s="118"/>
    </row>
    <row r="215" spans="41:42">
      <c r="AO215" s="118"/>
      <c r="AP215" s="118"/>
    </row>
    <row r="216" spans="41:42">
      <c r="AO216" s="118"/>
      <c r="AP216" s="118"/>
    </row>
    <row r="217" spans="41:42">
      <c r="AO217" s="118"/>
      <c r="AP217" s="118"/>
    </row>
    <row r="218" spans="41:42">
      <c r="AO218" s="118"/>
      <c r="AP218" s="118"/>
    </row>
    <row r="219" spans="41:42">
      <c r="AO219" s="118"/>
      <c r="AP219" s="118"/>
    </row>
    <row r="220" spans="41:42">
      <c r="AO220" s="118"/>
      <c r="AP220" s="118"/>
    </row>
    <row r="221" spans="41:42">
      <c r="AO221" s="118"/>
      <c r="AP221" s="118"/>
    </row>
    <row r="222" spans="41:42">
      <c r="AO222" s="118"/>
      <c r="AP222" s="118"/>
    </row>
    <row r="223" spans="41:42">
      <c r="AO223" s="118"/>
      <c r="AP223" s="118"/>
    </row>
    <row r="224" spans="41:42">
      <c r="AO224" s="118"/>
      <c r="AP224" s="118"/>
    </row>
    <row r="225" spans="41:42">
      <c r="AO225" s="118"/>
      <c r="AP225" s="118"/>
    </row>
    <row r="226" spans="41:42">
      <c r="AO226" s="118"/>
      <c r="AP226" s="118"/>
    </row>
    <row r="227" spans="41:42">
      <c r="AO227" s="118"/>
      <c r="AP227" s="118"/>
    </row>
    <row r="228" spans="41:42">
      <c r="AO228" s="118"/>
      <c r="AP228" s="118"/>
    </row>
    <row r="229" spans="41:42">
      <c r="AO229" s="118"/>
      <c r="AP229" s="118"/>
    </row>
    <row r="230" spans="41:42">
      <c r="AO230" s="118"/>
      <c r="AP230" s="118"/>
    </row>
    <row r="231" spans="41:42">
      <c r="AO231" s="118"/>
      <c r="AP231" s="118"/>
    </row>
    <row r="232" spans="41:42">
      <c r="AO232" s="118"/>
      <c r="AP232" s="118"/>
    </row>
    <row r="233" spans="41:42">
      <c r="AO233" s="118"/>
      <c r="AP233" s="118"/>
    </row>
    <row r="234" spans="41:42">
      <c r="AO234" s="118"/>
      <c r="AP234" s="118"/>
    </row>
    <row r="235" spans="41:42">
      <c r="AO235" s="118"/>
      <c r="AP235" s="118"/>
    </row>
    <row r="236" spans="41:42">
      <c r="AO236" s="118"/>
      <c r="AP236" s="118"/>
    </row>
    <row r="237" spans="41:42">
      <c r="AO237" s="118"/>
      <c r="AP237" s="118"/>
    </row>
    <row r="238" spans="41:42">
      <c r="AO238" s="118"/>
      <c r="AP238" s="118"/>
    </row>
    <row r="239" spans="41:42">
      <c r="AO239" s="118"/>
      <c r="AP239" s="118"/>
    </row>
    <row r="240" spans="41:42">
      <c r="AO240" s="118"/>
      <c r="AP240" s="118"/>
    </row>
    <row r="241" spans="41:42">
      <c r="AO241" s="118"/>
      <c r="AP241" s="118"/>
    </row>
    <row r="242" spans="41:42">
      <c r="AO242" s="118"/>
      <c r="AP242" s="118"/>
    </row>
    <row r="243" spans="41:42">
      <c r="AO243" s="118"/>
      <c r="AP243" s="118"/>
    </row>
    <row r="244" spans="41:42">
      <c r="AO244" s="118"/>
      <c r="AP244" s="118"/>
    </row>
    <row r="245" spans="41:42">
      <c r="AO245" s="118"/>
      <c r="AP245" s="118"/>
    </row>
    <row r="246" spans="41:42">
      <c r="AO246" s="118"/>
      <c r="AP246" s="118"/>
    </row>
    <row r="247" spans="41:42">
      <c r="AO247" s="118"/>
      <c r="AP247" s="118"/>
    </row>
    <row r="248" spans="41:42">
      <c r="AO248" s="118"/>
      <c r="AP248" s="118"/>
    </row>
    <row r="249" spans="41:42">
      <c r="AO249" s="118"/>
      <c r="AP249" s="118"/>
    </row>
    <row r="250" spans="41:42">
      <c r="AO250" s="118"/>
      <c r="AP250" s="118"/>
    </row>
    <row r="251" spans="41:42">
      <c r="AO251" s="118"/>
      <c r="AP251" s="118"/>
    </row>
    <row r="252" spans="41:42">
      <c r="AO252" s="118"/>
      <c r="AP252" s="118"/>
    </row>
    <row r="253" spans="41:42">
      <c r="AO253" s="118"/>
      <c r="AP253" s="118"/>
    </row>
    <row r="254" spans="41:42">
      <c r="AO254" s="118"/>
      <c r="AP254" s="118"/>
    </row>
    <row r="255" spans="41:42">
      <c r="AO255" s="118"/>
      <c r="AP255" s="118"/>
    </row>
    <row r="256" spans="41:42">
      <c r="AO256" s="118"/>
      <c r="AP256" s="118"/>
    </row>
    <row r="257" spans="41:42">
      <c r="AO257" s="118"/>
      <c r="AP257" s="118"/>
    </row>
    <row r="258" spans="41:42">
      <c r="AO258" s="118"/>
      <c r="AP258" s="118"/>
    </row>
    <row r="259" spans="41:42">
      <c r="AO259" s="118"/>
      <c r="AP259" s="118"/>
    </row>
    <row r="260" spans="41:42">
      <c r="AO260" s="118"/>
      <c r="AP260" s="118"/>
    </row>
    <row r="261" spans="41:42">
      <c r="AO261" s="118"/>
      <c r="AP261" s="118"/>
    </row>
    <row r="262" spans="41:42">
      <c r="AO262" s="118"/>
      <c r="AP262" s="118"/>
    </row>
    <row r="263" spans="41:42">
      <c r="AO263" s="118"/>
      <c r="AP263" s="118"/>
    </row>
    <row r="264" spans="41:42">
      <c r="AO264" s="118"/>
      <c r="AP264" s="118"/>
    </row>
    <row r="265" spans="41:42">
      <c r="AO265" s="118"/>
      <c r="AP265" s="118"/>
    </row>
    <row r="266" spans="41:42">
      <c r="AO266" s="118"/>
      <c r="AP266" s="118"/>
    </row>
    <row r="267" spans="41:42">
      <c r="AO267" s="118"/>
      <c r="AP267" s="118"/>
    </row>
    <row r="268" spans="41:42">
      <c r="AO268" s="118"/>
      <c r="AP268" s="118"/>
    </row>
    <row r="269" spans="41:42">
      <c r="AO269" s="118"/>
      <c r="AP269" s="118"/>
    </row>
    <row r="270" spans="41:42">
      <c r="AO270" s="118"/>
      <c r="AP270" s="118"/>
    </row>
    <row r="271" spans="41:42">
      <c r="AO271" s="118"/>
      <c r="AP271" s="118"/>
    </row>
    <row r="272" spans="41:42">
      <c r="AO272" s="118"/>
      <c r="AP272" s="118"/>
    </row>
    <row r="273" spans="41:42">
      <c r="AO273" s="118"/>
      <c r="AP273" s="118"/>
    </row>
    <row r="274" spans="41:42">
      <c r="AO274" s="118"/>
      <c r="AP274" s="118"/>
    </row>
    <row r="275" spans="41:42">
      <c r="AO275" s="118"/>
      <c r="AP275" s="118"/>
    </row>
    <row r="276" spans="41:42">
      <c r="AO276" s="118"/>
      <c r="AP276" s="118"/>
    </row>
    <row r="277" spans="41:42">
      <c r="AO277" s="118"/>
      <c r="AP277" s="118"/>
    </row>
    <row r="278" spans="41:42">
      <c r="AO278" s="118"/>
      <c r="AP278" s="118"/>
    </row>
    <row r="279" spans="41:42">
      <c r="AO279" s="118"/>
      <c r="AP279" s="118"/>
    </row>
    <row r="280" spans="41:42">
      <c r="AO280" s="118"/>
      <c r="AP280" s="118"/>
    </row>
    <row r="281" spans="41:42">
      <c r="AO281" s="118"/>
      <c r="AP281" s="118"/>
    </row>
    <row r="282" spans="41:42">
      <c r="AO282" s="118"/>
      <c r="AP282" s="118"/>
    </row>
    <row r="283" spans="41:42">
      <c r="AO283" s="118"/>
      <c r="AP283" s="118"/>
    </row>
    <row r="284" spans="41:42">
      <c r="AO284" s="118"/>
      <c r="AP284" s="118"/>
    </row>
    <row r="285" spans="41:42">
      <c r="AO285" s="118"/>
      <c r="AP285" s="118"/>
    </row>
    <row r="286" spans="41:42">
      <c r="AO286" s="118"/>
      <c r="AP286" s="118"/>
    </row>
    <row r="287" spans="41:42">
      <c r="AO287" s="118"/>
      <c r="AP287" s="118"/>
    </row>
    <row r="288" spans="41:42">
      <c r="AO288" s="118"/>
      <c r="AP288" s="118"/>
    </row>
    <row r="289" spans="41:42">
      <c r="AO289" s="118"/>
      <c r="AP289" s="118"/>
    </row>
    <row r="290" spans="41:42">
      <c r="AO290" s="118"/>
      <c r="AP290" s="118"/>
    </row>
    <row r="291" spans="41:42">
      <c r="AO291" s="118"/>
      <c r="AP291" s="118"/>
    </row>
    <row r="292" spans="41:42">
      <c r="AO292" s="118"/>
      <c r="AP292" s="118"/>
    </row>
    <row r="293" spans="41:42">
      <c r="AO293" s="118"/>
      <c r="AP293" s="118"/>
    </row>
    <row r="294" spans="41:42">
      <c r="AO294" s="118"/>
      <c r="AP294" s="118"/>
    </row>
    <row r="295" spans="41:42">
      <c r="AO295" s="118"/>
      <c r="AP295" s="118"/>
    </row>
    <row r="296" spans="41:42">
      <c r="AO296" s="118"/>
      <c r="AP296" s="118"/>
    </row>
    <row r="297" spans="41:42">
      <c r="AO297" s="118"/>
      <c r="AP297" s="118"/>
    </row>
    <row r="298" spans="41:42">
      <c r="AO298" s="118"/>
      <c r="AP298" s="118"/>
    </row>
    <row r="299" spans="41:42">
      <c r="AO299" s="118"/>
      <c r="AP299" s="118"/>
    </row>
    <row r="300" spans="41:42">
      <c r="AO300" s="118"/>
      <c r="AP300" s="118"/>
    </row>
    <row r="301" spans="41:42">
      <c r="AO301" s="118"/>
      <c r="AP301" s="118"/>
    </row>
    <row r="302" spans="41:42">
      <c r="AO302" s="118"/>
      <c r="AP302" s="118"/>
    </row>
    <row r="303" spans="41:42">
      <c r="AO303" s="118"/>
      <c r="AP303" s="118"/>
    </row>
    <row r="304" spans="41:42">
      <c r="AO304" s="118"/>
      <c r="AP304" s="118"/>
    </row>
    <row r="305" spans="41:42">
      <c r="AO305" s="118"/>
      <c r="AP305" s="118"/>
    </row>
    <row r="306" spans="41:42">
      <c r="AO306" s="118"/>
      <c r="AP306" s="118"/>
    </row>
    <row r="307" spans="41:42">
      <c r="AO307" s="118"/>
      <c r="AP307" s="118"/>
    </row>
    <row r="308" spans="41:42">
      <c r="AO308" s="118"/>
      <c r="AP308" s="118"/>
    </row>
    <row r="309" spans="41:42">
      <c r="AO309" s="118"/>
      <c r="AP309" s="118"/>
    </row>
    <row r="310" spans="41:42">
      <c r="AO310" s="118"/>
      <c r="AP310" s="118"/>
    </row>
    <row r="311" spans="41:42">
      <c r="AO311" s="118"/>
      <c r="AP311" s="118"/>
    </row>
    <row r="312" spans="41:42">
      <c r="AO312" s="118"/>
      <c r="AP312" s="118"/>
    </row>
    <row r="313" spans="41:42">
      <c r="AO313" s="118"/>
      <c r="AP313" s="118"/>
    </row>
    <row r="314" spans="41:42">
      <c r="AO314" s="118"/>
      <c r="AP314" s="118"/>
    </row>
    <row r="315" spans="41:42">
      <c r="AO315" s="118"/>
      <c r="AP315" s="118"/>
    </row>
    <row r="316" spans="41:42">
      <c r="AO316" s="118"/>
      <c r="AP316" s="118"/>
    </row>
    <row r="317" spans="41:42">
      <c r="AO317" s="118"/>
      <c r="AP317" s="118"/>
    </row>
    <row r="318" spans="41:42">
      <c r="AO318" s="118"/>
      <c r="AP318" s="118"/>
    </row>
    <row r="319" spans="41:42">
      <c r="AO319" s="118"/>
      <c r="AP319" s="118"/>
    </row>
    <row r="320" spans="41:42">
      <c r="AO320" s="118"/>
      <c r="AP320" s="118"/>
    </row>
    <row r="321" spans="41:42">
      <c r="AO321" s="118"/>
      <c r="AP321" s="118"/>
    </row>
    <row r="322" spans="41:42">
      <c r="AO322" s="118"/>
      <c r="AP322" s="118"/>
    </row>
    <row r="323" spans="41:42">
      <c r="AO323" s="118"/>
      <c r="AP323" s="118"/>
    </row>
    <row r="324" spans="41:42">
      <c r="AO324" s="118"/>
      <c r="AP324" s="118"/>
    </row>
    <row r="325" spans="41:42">
      <c r="AO325" s="118"/>
      <c r="AP325" s="118"/>
    </row>
    <row r="326" spans="41:42">
      <c r="AO326" s="118"/>
      <c r="AP326" s="118"/>
    </row>
    <row r="327" spans="41:42">
      <c r="AO327" s="118"/>
      <c r="AP327" s="118"/>
    </row>
    <row r="328" spans="41:42">
      <c r="AO328" s="118"/>
      <c r="AP328" s="118"/>
    </row>
    <row r="329" spans="41:42">
      <c r="AO329" s="118"/>
      <c r="AP329" s="118"/>
    </row>
    <row r="330" spans="41:42">
      <c r="AO330" s="118"/>
      <c r="AP330" s="118"/>
    </row>
    <row r="331" spans="41:42">
      <c r="AO331" s="118"/>
      <c r="AP331" s="118"/>
    </row>
    <row r="332" spans="41:42">
      <c r="AO332" s="118"/>
      <c r="AP332" s="118"/>
    </row>
    <row r="333" spans="41:42">
      <c r="AO333" s="118"/>
      <c r="AP333" s="118"/>
    </row>
    <row r="334" spans="41:42">
      <c r="AO334" s="118"/>
      <c r="AP334" s="118"/>
    </row>
    <row r="335" spans="41:42">
      <c r="AO335" s="118"/>
      <c r="AP335" s="118"/>
    </row>
    <row r="336" spans="41:42">
      <c r="AO336" s="118"/>
      <c r="AP336" s="118"/>
    </row>
    <row r="337" spans="41:42">
      <c r="AO337" s="118"/>
      <c r="AP337" s="118"/>
    </row>
    <row r="338" spans="41:42">
      <c r="AO338" s="118"/>
      <c r="AP338" s="118"/>
    </row>
    <row r="339" spans="41:42">
      <c r="AO339" s="118"/>
      <c r="AP339" s="118"/>
    </row>
    <row r="340" spans="41:42">
      <c r="AO340" s="118"/>
      <c r="AP340" s="118"/>
    </row>
    <row r="341" spans="41:42">
      <c r="AO341" s="118"/>
      <c r="AP341" s="118"/>
    </row>
    <row r="342" spans="41:42">
      <c r="AO342" s="118"/>
      <c r="AP342" s="118"/>
    </row>
    <row r="343" spans="41:42">
      <c r="AO343" s="118"/>
      <c r="AP343" s="118"/>
    </row>
    <row r="344" spans="41:42">
      <c r="AO344" s="118"/>
      <c r="AP344" s="118"/>
    </row>
    <row r="345" spans="41:42">
      <c r="AO345" s="118"/>
      <c r="AP345" s="118"/>
    </row>
    <row r="346" spans="41:42">
      <c r="AO346" s="118"/>
      <c r="AP346" s="118"/>
    </row>
    <row r="347" spans="41:42">
      <c r="AO347" s="118"/>
      <c r="AP347" s="118"/>
    </row>
    <row r="348" spans="41:42">
      <c r="AO348" s="118"/>
      <c r="AP348" s="118"/>
    </row>
    <row r="349" spans="41:42">
      <c r="AO349" s="118"/>
      <c r="AP349" s="118"/>
    </row>
    <row r="350" spans="41:42">
      <c r="AO350" s="118"/>
      <c r="AP350" s="118"/>
    </row>
    <row r="351" spans="41:42">
      <c r="AO351" s="118"/>
      <c r="AP351" s="118"/>
    </row>
    <row r="352" spans="41:42">
      <c r="AO352" s="118"/>
      <c r="AP352" s="118"/>
    </row>
    <row r="353" spans="41:42">
      <c r="AO353" s="118"/>
      <c r="AP353" s="118"/>
    </row>
    <row r="354" spans="41:42">
      <c r="AO354" s="118"/>
      <c r="AP354" s="118"/>
    </row>
    <row r="355" spans="41:42">
      <c r="AO355" s="118"/>
      <c r="AP355" s="118"/>
    </row>
    <row r="356" spans="41:42">
      <c r="AO356" s="118"/>
      <c r="AP356" s="118"/>
    </row>
    <row r="357" spans="41:42">
      <c r="AO357" s="118"/>
      <c r="AP357" s="118"/>
    </row>
    <row r="358" spans="41:42">
      <c r="AO358" s="118"/>
      <c r="AP358" s="118"/>
    </row>
    <row r="359" spans="41:42">
      <c r="AO359" s="118"/>
      <c r="AP359" s="118"/>
    </row>
    <row r="360" spans="41:42">
      <c r="AO360" s="118"/>
      <c r="AP360" s="118"/>
    </row>
    <row r="361" spans="41:42">
      <c r="AO361" s="118"/>
      <c r="AP361" s="118"/>
    </row>
    <row r="362" spans="41:42">
      <c r="AO362" s="118"/>
      <c r="AP362" s="118"/>
    </row>
    <row r="363" spans="41:42">
      <c r="AO363" s="118"/>
      <c r="AP363" s="118"/>
    </row>
    <row r="364" spans="41:42">
      <c r="AO364" s="118"/>
      <c r="AP364" s="118"/>
    </row>
    <row r="365" spans="41:42">
      <c r="AO365" s="118"/>
      <c r="AP365" s="118"/>
    </row>
    <row r="366" spans="41:42">
      <c r="AO366" s="118"/>
      <c r="AP366" s="118"/>
    </row>
    <row r="367" spans="41:42">
      <c r="AO367" s="118"/>
      <c r="AP367" s="118"/>
    </row>
    <row r="368" spans="41:42">
      <c r="AO368" s="118"/>
      <c r="AP368" s="118"/>
    </row>
    <row r="369" spans="41:42">
      <c r="AO369" s="118"/>
      <c r="AP369" s="118"/>
    </row>
    <row r="370" spans="41:42">
      <c r="AO370" s="118"/>
      <c r="AP370" s="118"/>
    </row>
    <row r="371" spans="41:42">
      <c r="AO371" s="118"/>
      <c r="AP371" s="118"/>
    </row>
    <row r="372" spans="41:42">
      <c r="AO372" s="118"/>
      <c r="AP372" s="118"/>
    </row>
    <row r="373" spans="41:42">
      <c r="AO373" s="118"/>
      <c r="AP373" s="118"/>
    </row>
    <row r="374" spans="41:42">
      <c r="AO374" s="118"/>
      <c r="AP374" s="118"/>
    </row>
    <row r="375" spans="41:42">
      <c r="AO375" s="118"/>
      <c r="AP375" s="118"/>
    </row>
    <row r="376" spans="41:42">
      <c r="AO376" s="118"/>
      <c r="AP376" s="118"/>
    </row>
    <row r="377" spans="41:42">
      <c r="AO377" s="118"/>
      <c r="AP377" s="118"/>
    </row>
    <row r="378" spans="41:42">
      <c r="AO378" s="118"/>
      <c r="AP378" s="118"/>
    </row>
    <row r="379" spans="41:42">
      <c r="AO379" s="118"/>
      <c r="AP379" s="118"/>
    </row>
    <row r="380" spans="41:42">
      <c r="AO380" s="118"/>
      <c r="AP380" s="118"/>
    </row>
    <row r="381" spans="41:42">
      <c r="AO381" s="118"/>
      <c r="AP381" s="118"/>
    </row>
    <row r="382" spans="41:42">
      <c r="AO382" s="118"/>
      <c r="AP382" s="118"/>
    </row>
    <row r="383" spans="41:42">
      <c r="AO383" s="118"/>
      <c r="AP383" s="118"/>
    </row>
    <row r="384" spans="41:42">
      <c r="AO384" s="118"/>
      <c r="AP384" s="118"/>
    </row>
    <row r="385" spans="41:42">
      <c r="AO385" s="118"/>
      <c r="AP385" s="118"/>
    </row>
    <row r="386" spans="41:42">
      <c r="AO386" s="118"/>
      <c r="AP386" s="118"/>
    </row>
    <row r="387" spans="41:42">
      <c r="AO387" s="118"/>
      <c r="AP387" s="118"/>
    </row>
    <row r="388" spans="41:42">
      <c r="AO388" s="118"/>
      <c r="AP388" s="118"/>
    </row>
    <row r="389" spans="41:42">
      <c r="AO389" s="118"/>
      <c r="AP389" s="118"/>
    </row>
    <row r="390" spans="41:42">
      <c r="AO390" s="118"/>
      <c r="AP390" s="118"/>
    </row>
    <row r="391" spans="41:42">
      <c r="AO391" s="118"/>
      <c r="AP391" s="118"/>
    </row>
    <row r="392" spans="41:42">
      <c r="AO392" s="118"/>
      <c r="AP392" s="118"/>
    </row>
    <row r="393" spans="41:42">
      <c r="AO393" s="118"/>
      <c r="AP393" s="118"/>
    </row>
    <row r="394" spans="41:42">
      <c r="AO394" s="118"/>
      <c r="AP394" s="118"/>
    </row>
    <row r="395" spans="41:42">
      <c r="AO395" s="118"/>
      <c r="AP395" s="118"/>
    </row>
    <row r="396" spans="41:42">
      <c r="AO396" s="118"/>
      <c r="AP396" s="118"/>
    </row>
    <row r="397" spans="41:42">
      <c r="AO397" s="118"/>
      <c r="AP397" s="118"/>
    </row>
    <row r="398" spans="41:42">
      <c r="AO398" s="118"/>
      <c r="AP398" s="118"/>
    </row>
    <row r="399" spans="41:42">
      <c r="AO399" s="118"/>
      <c r="AP399" s="118"/>
    </row>
    <row r="400" spans="41:42">
      <c r="AO400" s="118"/>
      <c r="AP400" s="118"/>
    </row>
    <row r="401" spans="41:42">
      <c r="AO401" s="118"/>
      <c r="AP401" s="118"/>
    </row>
    <row r="402" spans="41:42">
      <c r="AO402" s="118"/>
      <c r="AP402" s="118"/>
    </row>
    <row r="403" spans="41:42">
      <c r="AO403" s="118"/>
      <c r="AP403" s="118"/>
    </row>
    <row r="404" spans="41:42">
      <c r="AO404" s="118"/>
      <c r="AP404" s="118"/>
    </row>
    <row r="405" spans="41:42">
      <c r="AO405" s="118"/>
      <c r="AP405" s="118"/>
    </row>
    <row r="406" spans="41:42">
      <c r="AO406" s="118"/>
      <c r="AP406" s="118"/>
    </row>
    <row r="407" spans="41:42">
      <c r="AO407" s="118"/>
      <c r="AP407" s="118"/>
    </row>
    <row r="408" spans="41:42">
      <c r="AO408" s="118"/>
      <c r="AP408" s="118"/>
    </row>
    <row r="409" spans="41:42">
      <c r="AO409" s="118"/>
      <c r="AP409" s="118"/>
    </row>
    <row r="410" spans="41:42">
      <c r="AO410" s="118"/>
      <c r="AP410" s="118"/>
    </row>
    <row r="411" spans="41:42">
      <c r="AO411" s="118"/>
      <c r="AP411" s="118"/>
    </row>
    <row r="412" spans="41:42">
      <c r="AO412" s="118"/>
      <c r="AP412" s="118"/>
    </row>
    <row r="413" spans="41:42">
      <c r="AO413" s="118"/>
      <c r="AP413" s="118"/>
    </row>
    <row r="414" spans="41:42">
      <c r="AO414" s="118"/>
      <c r="AP414" s="118"/>
    </row>
    <row r="415" spans="41:42">
      <c r="AO415" s="118"/>
      <c r="AP415" s="118"/>
    </row>
    <row r="416" spans="41:42">
      <c r="AO416" s="118"/>
      <c r="AP416" s="118"/>
    </row>
    <row r="417" spans="41:42">
      <c r="AO417" s="118"/>
      <c r="AP417" s="118"/>
    </row>
    <row r="418" spans="41:42">
      <c r="AO418" s="118"/>
      <c r="AP418" s="118"/>
    </row>
    <row r="419" spans="41:42">
      <c r="AO419" s="118"/>
      <c r="AP419" s="118"/>
    </row>
    <row r="420" spans="41:42">
      <c r="AO420" s="118"/>
      <c r="AP420" s="118"/>
    </row>
    <row r="421" spans="41:42">
      <c r="AO421" s="118"/>
      <c r="AP421" s="118"/>
    </row>
    <row r="422" spans="41:42">
      <c r="AO422" s="118"/>
      <c r="AP422" s="118"/>
    </row>
    <row r="423" spans="41:42">
      <c r="AO423" s="118"/>
      <c r="AP423" s="118"/>
    </row>
    <row r="424" spans="41:42">
      <c r="AO424" s="118"/>
      <c r="AP424" s="118"/>
    </row>
    <row r="425" spans="41:42">
      <c r="AO425" s="118"/>
      <c r="AP425" s="118"/>
    </row>
    <row r="426" spans="41:42">
      <c r="AO426" s="118"/>
      <c r="AP426" s="118"/>
    </row>
    <row r="427" spans="41:42">
      <c r="AO427" s="118"/>
      <c r="AP427" s="118"/>
    </row>
    <row r="428" spans="41:42">
      <c r="AO428" s="118"/>
      <c r="AP428" s="118"/>
    </row>
    <row r="429" spans="41:42">
      <c r="AO429" s="118"/>
      <c r="AP429" s="118"/>
    </row>
    <row r="430" spans="41:42">
      <c r="AO430" s="118"/>
      <c r="AP430" s="118"/>
    </row>
    <row r="431" spans="41:42">
      <c r="AO431" s="118"/>
      <c r="AP431" s="118"/>
    </row>
    <row r="432" spans="41:42">
      <c r="AO432" s="118"/>
      <c r="AP432" s="118"/>
    </row>
    <row r="433" spans="41:42">
      <c r="AO433" s="118"/>
      <c r="AP433" s="118"/>
    </row>
    <row r="434" spans="41:42">
      <c r="AO434" s="118"/>
      <c r="AP434" s="118"/>
    </row>
    <row r="435" spans="41:42">
      <c r="AO435" s="118"/>
      <c r="AP435" s="118"/>
    </row>
    <row r="436" spans="41:42">
      <c r="AO436" s="118"/>
      <c r="AP436" s="118"/>
    </row>
    <row r="437" spans="41:42">
      <c r="AO437" s="118"/>
      <c r="AP437" s="118"/>
    </row>
    <row r="438" spans="41:42">
      <c r="AO438" s="118"/>
      <c r="AP438" s="118"/>
    </row>
    <row r="439" spans="41:42">
      <c r="AO439" s="118"/>
      <c r="AP439" s="118"/>
    </row>
    <row r="440" spans="41:42">
      <c r="AO440" s="118"/>
      <c r="AP440" s="118"/>
    </row>
    <row r="441" spans="41:42">
      <c r="AO441" s="118"/>
      <c r="AP441" s="118"/>
    </row>
    <row r="442" spans="41:42">
      <c r="AO442" s="118"/>
      <c r="AP442" s="118"/>
    </row>
    <row r="443" spans="41:42">
      <c r="AO443" s="118"/>
      <c r="AP443" s="118"/>
    </row>
    <row r="444" spans="41:42">
      <c r="AO444" s="118"/>
      <c r="AP444" s="118"/>
    </row>
    <row r="445" spans="41:42">
      <c r="AO445" s="118"/>
      <c r="AP445" s="118"/>
    </row>
    <row r="446" spans="41:42">
      <c r="AO446" s="118"/>
      <c r="AP446" s="118"/>
    </row>
    <row r="447" spans="41:42">
      <c r="AO447" s="118"/>
      <c r="AP447" s="118"/>
    </row>
    <row r="448" spans="41:42">
      <c r="AO448" s="118"/>
      <c r="AP448" s="118"/>
    </row>
    <row r="449" spans="41:42">
      <c r="AO449" s="118"/>
      <c r="AP449" s="118"/>
    </row>
    <row r="450" spans="41:42">
      <c r="AO450" s="118"/>
      <c r="AP450" s="118"/>
    </row>
    <row r="451" spans="41:42">
      <c r="AO451" s="118"/>
      <c r="AP451" s="118"/>
    </row>
    <row r="452" spans="41:42">
      <c r="AO452" s="118"/>
      <c r="AP452" s="118"/>
    </row>
    <row r="453" spans="41:42">
      <c r="AO453" s="118"/>
      <c r="AP453" s="118"/>
    </row>
    <row r="454" spans="41:42">
      <c r="AO454" s="118"/>
      <c r="AP454" s="118"/>
    </row>
    <row r="455" spans="41:42">
      <c r="AO455" s="118"/>
      <c r="AP455" s="118"/>
    </row>
    <row r="456" spans="41:42">
      <c r="AO456" s="118"/>
      <c r="AP456" s="118"/>
    </row>
    <row r="457" spans="41:42">
      <c r="AO457" s="118"/>
      <c r="AP457" s="118"/>
    </row>
    <row r="458" spans="41:42">
      <c r="AO458" s="118"/>
      <c r="AP458" s="118"/>
    </row>
    <row r="459" spans="41:42">
      <c r="AO459" s="118"/>
      <c r="AP459" s="118"/>
    </row>
    <row r="460" spans="41:42">
      <c r="AO460" s="118"/>
      <c r="AP460" s="118"/>
    </row>
    <row r="461" spans="41:42">
      <c r="AO461" s="118"/>
      <c r="AP461" s="118"/>
    </row>
    <row r="462" spans="41:42">
      <c r="AO462" s="118"/>
      <c r="AP462" s="118"/>
    </row>
    <row r="463" spans="41:42">
      <c r="AO463" s="118"/>
      <c r="AP463" s="118"/>
    </row>
    <row r="464" spans="41:42">
      <c r="AO464" s="118"/>
      <c r="AP464" s="118"/>
    </row>
    <row r="465" spans="41:42">
      <c r="AO465" s="118"/>
      <c r="AP465" s="118"/>
    </row>
    <row r="466" spans="41:42">
      <c r="AO466" s="118"/>
      <c r="AP466" s="118"/>
    </row>
    <row r="467" spans="41:42">
      <c r="AO467" s="118"/>
      <c r="AP467" s="118"/>
    </row>
    <row r="468" spans="41:42">
      <c r="AO468" s="118"/>
      <c r="AP468" s="118"/>
    </row>
    <row r="469" spans="41:42">
      <c r="AO469" s="118"/>
      <c r="AP469" s="118"/>
    </row>
    <row r="470" spans="41:42">
      <c r="AO470" s="118"/>
      <c r="AP470" s="118"/>
    </row>
    <row r="471" spans="41:42">
      <c r="AO471" s="118"/>
      <c r="AP471" s="118"/>
    </row>
    <row r="472" spans="41:42">
      <c r="AO472" s="118"/>
      <c r="AP472" s="118"/>
    </row>
    <row r="473" spans="41:42">
      <c r="AO473" s="118"/>
      <c r="AP473" s="118"/>
    </row>
    <row r="474" spans="41:42">
      <c r="AO474" s="118"/>
      <c r="AP474" s="118"/>
    </row>
    <row r="475" spans="41:42">
      <c r="AO475" s="118"/>
      <c r="AP475" s="118"/>
    </row>
    <row r="476" spans="41:42">
      <c r="AO476" s="118"/>
      <c r="AP476" s="118"/>
    </row>
    <row r="477" spans="41:42">
      <c r="AO477" s="118"/>
      <c r="AP477" s="118"/>
    </row>
    <row r="478" spans="41:42">
      <c r="AO478" s="118"/>
      <c r="AP478" s="118"/>
    </row>
    <row r="479" spans="41:42">
      <c r="AO479" s="118"/>
      <c r="AP479" s="118"/>
    </row>
    <row r="480" spans="41:42">
      <c r="AO480" s="118"/>
      <c r="AP480" s="118"/>
    </row>
    <row r="481" spans="41:42">
      <c r="AO481" s="118"/>
      <c r="AP481" s="118"/>
    </row>
    <row r="482" spans="41:42">
      <c r="AO482" s="118"/>
      <c r="AP482" s="118"/>
    </row>
    <row r="483" spans="41:42">
      <c r="AO483" s="118"/>
      <c r="AP483" s="118"/>
    </row>
    <row r="484" spans="41:42">
      <c r="AO484" s="118"/>
      <c r="AP484" s="118"/>
    </row>
    <row r="485" spans="41:42">
      <c r="AO485" s="118"/>
      <c r="AP485" s="118"/>
    </row>
    <row r="486" spans="41:42">
      <c r="AO486" s="118"/>
      <c r="AP486" s="118"/>
    </row>
    <row r="487" spans="41:42">
      <c r="AO487" s="118"/>
      <c r="AP487" s="118"/>
    </row>
    <row r="488" spans="41:42">
      <c r="AO488" s="118"/>
      <c r="AP488" s="118"/>
    </row>
    <row r="489" spans="41:42">
      <c r="AO489" s="118"/>
      <c r="AP489" s="118"/>
    </row>
    <row r="490" spans="41:42">
      <c r="AO490" s="118"/>
      <c r="AP490" s="118"/>
    </row>
    <row r="491" spans="41:42">
      <c r="AO491" s="118"/>
      <c r="AP491" s="118"/>
    </row>
    <row r="492" spans="41:42">
      <c r="AO492" s="118"/>
      <c r="AP492" s="118"/>
    </row>
    <row r="493" spans="41:42">
      <c r="AO493" s="118"/>
      <c r="AP493" s="118"/>
    </row>
    <row r="494" spans="41:42">
      <c r="AO494" s="118"/>
      <c r="AP494" s="118"/>
    </row>
    <row r="495" spans="41:42">
      <c r="AO495" s="118"/>
      <c r="AP495" s="118"/>
    </row>
    <row r="496" spans="41:42">
      <c r="AO496" s="118"/>
      <c r="AP496" s="118"/>
    </row>
    <row r="497" spans="41:42">
      <c r="AO497" s="118"/>
      <c r="AP497" s="118"/>
    </row>
    <row r="498" spans="41:42">
      <c r="AO498" s="118"/>
      <c r="AP498" s="118"/>
    </row>
    <row r="499" spans="41:42">
      <c r="AO499" s="118"/>
      <c r="AP499" s="118"/>
    </row>
    <row r="500" spans="41:42">
      <c r="AO500" s="118"/>
      <c r="AP500" s="118"/>
    </row>
    <row r="501" spans="41:42">
      <c r="AO501" s="118"/>
      <c r="AP501" s="118"/>
    </row>
    <row r="502" spans="41:42">
      <c r="AO502" s="118"/>
      <c r="AP502" s="118"/>
    </row>
    <row r="503" spans="41:42">
      <c r="AO503" s="118"/>
      <c r="AP503" s="118"/>
    </row>
    <row r="504" spans="41:42">
      <c r="AO504" s="118"/>
      <c r="AP504" s="118"/>
    </row>
    <row r="505" spans="41:42">
      <c r="AO505" s="118"/>
      <c r="AP505" s="118"/>
    </row>
    <row r="506" spans="41:42">
      <c r="AO506" s="118"/>
      <c r="AP506" s="118"/>
    </row>
    <row r="507" spans="41:42">
      <c r="AO507" s="118"/>
      <c r="AP507" s="118"/>
    </row>
    <row r="508" spans="41:42">
      <c r="AO508" s="118"/>
      <c r="AP508" s="118"/>
    </row>
    <row r="509" spans="41:42">
      <c r="AO509" s="118"/>
      <c r="AP509" s="118"/>
    </row>
    <row r="510" spans="41:42">
      <c r="AO510" s="118"/>
      <c r="AP510" s="118"/>
    </row>
    <row r="511" spans="41:42">
      <c r="AO511" s="118"/>
      <c r="AP511" s="118"/>
    </row>
    <row r="512" spans="41:42">
      <c r="AO512" s="118"/>
      <c r="AP512" s="118"/>
    </row>
    <row r="513" spans="41:42">
      <c r="AO513" s="118"/>
      <c r="AP513" s="118"/>
    </row>
    <row r="514" spans="41:42">
      <c r="AO514" s="118"/>
      <c r="AP514" s="118"/>
    </row>
    <row r="515" spans="41:42">
      <c r="AO515" s="118"/>
      <c r="AP515" s="118"/>
    </row>
    <row r="516" spans="41:42">
      <c r="AO516" s="118"/>
      <c r="AP516" s="118"/>
    </row>
    <row r="517" spans="41:42">
      <c r="AO517" s="118"/>
      <c r="AP517" s="118"/>
    </row>
    <row r="518" spans="41:42">
      <c r="AO518" s="118"/>
      <c r="AP518" s="118"/>
    </row>
    <row r="519" spans="41:42">
      <c r="AO519" s="118"/>
      <c r="AP519" s="118"/>
    </row>
    <row r="520" spans="41:42">
      <c r="AO520" s="118"/>
      <c r="AP520" s="118"/>
    </row>
    <row r="521" spans="41:42">
      <c r="AO521" s="118"/>
      <c r="AP521" s="118"/>
    </row>
    <row r="522" spans="41:42">
      <c r="AO522" s="118"/>
      <c r="AP522" s="118"/>
    </row>
    <row r="523" spans="41:42">
      <c r="AO523" s="118"/>
      <c r="AP523" s="118"/>
    </row>
    <row r="524" spans="41:42">
      <c r="AO524" s="118"/>
      <c r="AP524" s="118"/>
    </row>
    <row r="525" spans="41:42">
      <c r="AO525" s="118"/>
      <c r="AP525" s="118"/>
    </row>
    <row r="526" spans="41:42">
      <c r="AO526" s="118"/>
      <c r="AP526" s="118"/>
    </row>
    <row r="527" spans="41:42">
      <c r="AO527" s="118"/>
      <c r="AP527" s="118"/>
    </row>
    <row r="528" spans="41:42">
      <c r="AO528" s="118"/>
      <c r="AP528" s="118"/>
    </row>
    <row r="529" spans="41:42">
      <c r="AO529" s="118"/>
      <c r="AP529" s="118"/>
    </row>
    <row r="530" spans="41:42">
      <c r="AO530" s="118"/>
      <c r="AP530" s="118"/>
    </row>
    <row r="531" spans="41:42">
      <c r="AO531" s="118"/>
      <c r="AP531" s="118"/>
    </row>
    <row r="532" spans="41:42">
      <c r="AO532" s="118"/>
      <c r="AP532" s="118"/>
    </row>
    <row r="533" spans="41:42">
      <c r="AO533" s="118"/>
      <c r="AP533" s="118"/>
    </row>
    <row r="534" spans="41:42">
      <c r="AO534" s="118"/>
      <c r="AP534" s="118"/>
    </row>
    <row r="535" spans="41:42">
      <c r="AO535" s="118"/>
      <c r="AP535" s="118"/>
    </row>
    <row r="536" spans="41:42">
      <c r="AO536" s="118"/>
      <c r="AP536" s="118"/>
    </row>
    <row r="537" spans="41:42">
      <c r="AO537" s="118"/>
      <c r="AP537" s="118"/>
    </row>
    <row r="538" spans="41:42">
      <c r="AO538" s="118"/>
      <c r="AP538" s="118"/>
    </row>
    <row r="539" spans="41:42">
      <c r="AO539" s="118"/>
      <c r="AP539" s="118"/>
    </row>
    <row r="540" spans="41:42">
      <c r="AO540" s="118"/>
      <c r="AP540" s="118"/>
    </row>
    <row r="541" spans="41:42">
      <c r="AO541" s="118"/>
      <c r="AP541" s="118"/>
    </row>
    <row r="542" spans="41:42">
      <c r="AO542" s="118"/>
      <c r="AP542" s="118"/>
    </row>
    <row r="543" spans="41:42">
      <c r="AO543" s="118"/>
      <c r="AP543" s="118"/>
    </row>
    <row r="544" spans="41:42">
      <c r="AO544" s="118"/>
      <c r="AP544" s="118"/>
    </row>
    <row r="545" spans="41:42">
      <c r="AO545" s="118"/>
      <c r="AP545" s="118"/>
    </row>
    <row r="546" spans="41:42">
      <c r="AO546" s="118"/>
      <c r="AP546" s="118"/>
    </row>
    <row r="547" spans="41:42">
      <c r="AO547" s="118"/>
      <c r="AP547" s="118"/>
    </row>
    <row r="548" spans="41:42">
      <c r="AO548" s="118"/>
      <c r="AP548" s="118"/>
    </row>
    <row r="549" spans="41:42">
      <c r="AO549" s="118"/>
      <c r="AP549" s="118"/>
    </row>
    <row r="550" spans="41:42">
      <c r="AO550" s="118"/>
      <c r="AP550" s="118"/>
    </row>
    <row r="551" spans="41:42">
      <c r="AO551" s="118"/>
      <c r="AP551" s="118"/>
    </row>
    <row r="552" spans="41:42">
      <c r="AO552" s="118"/>
      <c r="AP552" s="118"/>
    </row>
    <row r="553" spans="41:42">
      <c r="AO553" s="118"/>
      <c r="AP553" s="118"/>
    </row>
    <row r="554" spans="41:42">
      <c r="AO554" s="118"/>
      <c r="AP554" s="118"/>
    </row>
    <row r="555" spans="41:42">
      <c r="AO555" s="118"/>
      <c r="AP555" s="118"/>
    </row>
    <row r="556" spans="41:42">
      <c r="AO556" s="118"/>
      <c r="AP556" s="118"/>
    </row>
    <row r="557" spans="41:42">
      <c r="AO557" s="118"/>
      <c r="AP557" s="118"/>
    </row>
    <row r="558" spans="41:42">
      <c r="AO558" s="118"/>
      <c r="AP558" s="118"/>
    </row>
    <row r="559" spans="41:42">
      <c r="AO559" s="118"/>
      <c r="AP559" s="118"/>
    </row>
    <row r="560" spans="41:42">
      <c r="AO560" s="118"/>
      <c r="AP560" s="118"/>
    </row>
    <row r="561" spans="41:42">
      <c r="AO561" s="118"/>
      <c r="AP561" s="118"/>
    </row>
    <row r="562" spans="41:42">
      <c r="AO562" s="118"/>
      <c r="AP562" s="118"/>
    </row>
    <row r="563" spans="41:42">
      <c r="AO563" s="118"/>
      <c r="AP563" s="118"/>
    </row>
    <row r="564" spans="41:42">
      <c r="AO564" s="118"/>
      <c r="AP564" s="118"/>
    </row>
    <row r="565" spans="41:42">
      <c r="AO565" s="118"/>
      <c r="AP565" s="118"/>
    </row>
    <row r="566" spans="41:42">
      <c r="AO566" s="118"/>
      <c r="AP566" s="118"/>
    </row>
    <row r="567" spans="41:42">
      <c r="AO567" s="118"/>
      <c r="AP567" s="118"/>
    </row>
    <row r="568" spans="41:42">
      <c r="AO568" s="118"/>
      <c r="AP568" s="118"/>
    </row>
    <row r="569" spans="41:42">
      <c r="AO569" s="118"/>
      <c r="AP569" s="118"/>
    </row>
    <row r="570" spans="41:42">
      <c r="AO570" s="118"/>
      <c r="AP570" s="118"/>
    </row>
    <row r="571" spans="41:42">
      <c r="AO571" s="118"/>
      <c r="AP571" s="118"/>
    </row>
    <row r="572" spans="41:42">
      <c r="AO572" s="118"/>
      <c r="AP572" s="118"/>
    </row>
    <row r="573" spans="41:42">
      <c r="AO573" s="118"/>
      <c r="AP573" s="118"/>
    </row>
    <row r="574" spans="41:42">
      <c r="AO574" s="118"/>
      <c r="AP574" s="118"/>
    </row>
    <row r="575" spans="41:42">
      <c r="AO575" s="118"/>
      <c r="AP575" s="118"/>
    </row>
    <row r="576" spans="41:42">
      <c r="AO576" s="118"/>
      <c r="AP576" s="118"/>
    </row>
    <row r="577" spans="41:42">
      <c r="AO577" s="118"/>
      <c r="AP577" s="118"/>
    </row>
    <row r="578" spans="41:42">
      <c r="AO578" s="118"/>
      <c r="AP578" s="118"/>
    </row>
    <row r="579" spans="41:42">
      <c r="AO579" s="118"/>
      <c r="AP579" s="118"/>
    </row>
    <row r="580" spans="41:42">
      <c r="AO580" s="118"/>
      <c r="AP580" s="118"/>
    </row>
    <row r="581" spans="41:42">
      <c r="AO581" s="118"/>
      <c r="AP581" s="118"/>
    </row>
    <row r="582" spans="41:42">
      <c r="AO582" s="118"/>
      <c r="AP582" s="118"/>
    </row>
    <row r="583" spans="41:42">
      <c r="AO583" s="118"/>
      <c r="AP583" s="118"/>
    </row>
    <row r="584" spans="41:42">
      <c r="AO584" s="118"/>
      <c r="AP584" s="118"/>
    </row>
    <row r="585" spans="41:42">
      <c r="AO585" s="118"/>
      <c r="AP585" s="118"/>
    </row>
    <row r="586" spans="41:42">
      <c r="AO586" s="118"/>
      <c r="AP586" s="118"/>
    </row>
    <row r="587" spans="41:42">
      <c r="AO587" s="118"/>
      <c r="AP587" s="118"/>
    </row>
    <row r="588" spans="41:42">
      <c r="AO588" s="118"/>
      <c r="AP588" s="118"/>
    </row>
    <row r="589" spans="41:42">
      <c r="AO589" s="118"/>
      <c r="AP589" s="118"/>
    </row>
    <row r="590" spans="41:42">
      <c r="AO590" s="118"/>
      <c r="AP590" s="118"/>
    </row>
    <row r="591" spans="41:42">
      <c r="AO591" s="118"/>
      <c r="AP591" s="118"/>
    </row>
    <row r="592" spans="41:42">
      <c r="AO592" s="118"/>
      <c r="AP592" s="118"/>
    </row>
    <row r="593" spans="41:42">
      <c r="AO593" s="118"/>
      <c r="AP593" s="118"/>
    </row>
    <row r="594" spans="41:42">
      <c r="AO594" s="118"/>
      <c r="AP594" s="118"/>
    </row>
    <row r="595" spans="41:42">
      <c r="AO595" s="118"/>
      <c r="AP595" s="118"/>
    </row>
    <row r="596" spans="41:42">
      <c r="AO596" s="118"/>
      <c r="AP596" s="118"/>
    </row>
    <row r="597" spans="41:42">
      <c r="AO597" s="118"/>
      <c r="AP597" s="118"/>
    </row>
    <row r="598" spans="41:42">
      <c r="AO598" s="118"/>
      <c r="AP598" s="118"/>
    </row>
    <row r="599" spans="41:42">
      <c r="AO599" s="118"/>
      <c r="AP599" s="118"/>
    </row>
    <row r="600" spans="41:42">
      <c r="AO600" s="118"/>
      <c r="AP600" s="118"/>
    </row>
    <row r="601" spans="41:42">
      <c r="AO601" s="118"/>
      <c r="AP601" s="118"/>
    </row>
    <row r="602" spans="41:42">
      <c r="AO602" s="118"/>
      <c r="AP602" s="118"/>
    </row>
    <row r="603" spans="41:42">
      <c r="AO603" s="118"/>
      <c r="AP603" s="118"/>
    </row>
    <row r="604" spans="41:42">
      <c r="AO604" s="118"/>
      <c r="AP604" s="118"/>
    </row>
    <row r="605" spans="41:42">
      <c r="AO605" s="118"/>
      <c r="AP605" s="118"/>
    </row>
    <row r="606" spans="41:42">
      <c r="AO606" s="118"/>
      <c r="AP606" s="118"/>
    </row>
    <row r="607" spans="41:42">
      <c r="AO607" s="118"/>
      <c r="AP607" s="118"/>
    </row>
    <row r="608" spans="41:42">
      <c r="AO608" s="118"/>
      <c r="AP608" s="118"/>
    </row>
    <row r="609" spans="41:42">
      <c r="AO609" s="118"/>
      <c r="AP609" s="118"/>
    </row>
    <row r="610" spans="41:42">
      <c r="AO610" s="118"/>
      <c r="AP610" s="118"/>
    </row>
    <row r="611" spans="41:42">
      <c r="AO611" s="118"/>
      <c r="AP611" s="118"/>
    </row>
    <row r="612" spans="41:42">
      <c r="AO612" s="118"/>
      <c r="AP612" s="118"/>
    </row>
    <row r="613" spans="41:42">
      <c r="AO613" s="118"/>
      <c r="AP613" s="118"/>
    </row>
    <row r="614" spans="41:42">
      <c r="AO614" s="118"/>
      <c r="AP614" s="118"/>
    </row>
    <row r="615" spans="41:42">
      <c r="AO615" s="118"/>
      <c r="AP615" s="118"/>
    </row>
    <row r="616" spans="41:42">
      <c r="AO616" s="118"/>
      <c r="AP616" s="118"/>
    </row>
    <row r="617" spans="41:42">
      <c r="AO617" s="118"/>
      <c r="AP617" s="118"/>
    </row>
    <row r="618" spans="41:42">
      <c r="AO618" s="118"/>
      <c r="AP618" s="118"/>
    </row>
    <row r="619" spans="41:42">
      <c r="AO619" s="118"/>
      <c r="AP619" s="118"/>
    </row>
    <row r="620" spans="41:42">
      <c r="AO620" s="118"/>
      <c r="AP620" s="118"/>
    </row>
    <row r="621" spans="41:42">
      <c r="AO621" s="118"/>
      <c r="AP621" s="118"/>
    </row>
    <row r="622" spans="41:42">
      <c r="AO622" s="118"/>
      <c r="AP622" s="118"/>
    </row>
    <row r="623" spans="41:42">
      <c r="AO623" s="118"/>
      <c r="AP623" s="118"/>
    </row>
    <row r="624" spans="41:42">
      <c r="AO624" s="118"/>
      <c r="AP624" s="118"/>
    </row>
    <row r="625" spans="41:42">
      <c r="AO625" s="118"/>
      <c r="AP625" s="118"/>
    </row>
    <row r="626" spans="41:42">
      <c r="AO626" s="118"/>
      <c r="AP626" s="118"/>
    </row>
    <row r="627" spans="41:42">
      <c r="AO627" s="118"/>
      <c r="AP627" s="118"/>
    </row>
    <row r="628" spans="41:42">
      <c r="AO628" s="118"/>
      <c r="AP628" s="118"/>
    </row>
    <row r="629" spans="41:42">
      <c r="AO629" s="118"/>
      <c r="AP629" s="118"/>
    </row>
    <row r="630" spans="41:42">
      <c r="AO630" s="118"/>
      <c r="AP630" s="118"/>
    </row>
    <row r="631" spans="41:42">
      <c r="AO631" s="118"/>
      <c r="AP631" s="118"/>
    </row>
    <row r="632" spans="41:42">
      <c r="AO632" s="118"/>
      <c r="AP632" s="118"/>
    </row>
    <row r="633" spans="41:42">
      <c r="AO633" s="118"/>
      <c r="AP633" s="118"/>
    </row>
    <row r="634" spans="41:42">
      <c r="AO634" s="118"/>
      <c r="AP634" s="118"/>
    </row>
    <row r="635" spans="41:42">
      <c r="AO635" s="118"/>
      <c r="AP635" s="118"/>
    </row>
    <row r="636" spans="41:42">
      <c r="AO636" s="118"/>
      <c r="AP636" s="118"/>
    </row>
    <row r="637" spans="41:42">
      <c r="AO637" s="118"/>
      <c r="AP637" s="118"/>
    </row>
    <row r="638" spans="41:42">
      <c r="AO638" s="118"/>
      <c r="AP638" s="118"/>
    </row>
    <row r="639" spans="41:42">
      <c r="AO639" s="118"/>
      <c r="AP639" s="118"/>
    </row>
    <row r="640" spans="41:42">
      <c r="AO640" s="118"/>
      <c r="AP640" s="118"/>
    </row>
    <row r="641" spans="41:42">
      <c r="AO641" s="118"/>
      <c r="AP641" s="118"/>
    </row>
    <row r="642" spans="41:42">
      <c r="AO642" s="118"/>
      <c r="AP642" s="118"/>
    </row>
    <row r="643" spans="41:42">
      <c r="AO643" s="118"/>
      <c r="AP643" s="118"/>
    </row>
    <row r="644" spans="41:42">
      <c r="AO644" s="118"/>
      <c r="AP644" s="118"/>
    </row>
    <row r="645" spans="41:42">
      <c r="AO645" s="118"/>
      <c r="AP645" s="118"/>
    </row>
    <row r="646" spans="41:42">
      <c r="AO646" s="118"/>
      <c r="AP646" s="118"/>
    </row>
    <row r="647" spans="41:42">
      <c r="AO647" s="118"/>
      <c r="AP647" s="118"/>
    </row>
    <row r="648" spans="41:42">
      <c r="AO648" s="118"/>
      <c r="AP648" s="118"/>
    </row>
    <row r="649" spans="41:42">
      <c r="AO649" s="118"/>
      <c r="AP649" s="118"/>
    </row>
    <row r="650" spans="41:42">
      <c r="AO650" s="118"/>
      <c r="AP650" s="118"/>
    </row>
    <row r="651" spans="41:42">
      <c r="AO651" s="118"/>
      <c r="AP651" s="118"/>
    </row>
    <row r="652" spans="41:42">
      <c r="AO652" s="118"/>
      <c r="AP652" s="118"/>
    </row>
    <row r="653" spans="41:42">
      <c r="AO653" s="118"/>
      <c r="AP653" s="118"/>
    </row>
    <row r="654" spans="41:42">
      <c r="AO654" s="118"/>
      <c r="AP654" s="118"/>
    </row>
    <row r="655" spans="41:42">
      <c r="AO655" s="118"/>
      <c r="AP655" s="118"/>
    </row>
    <row r="656" spans="41:42">
      <c r="AO656" s="118"/>
      <c r="AP656" s="118"/>
    </row>
    <row r="657" spans="41:42">
      <c r="AO657" s="118"/>
      <c r="AP657" s="118"/>
    </row>
    <row r="658" spans="41:42">
      <c r="AO658" s="118"/>
      <c r="AP658" s="118"/>
    </row>
    <row r="659" spans="41:42">
      <c r="AO659" s="118"/>
      <c r="AP659" s="118"/>
    </row>
    <row r="660" spans="41:42">
      <c r="AO660" s="118"/>
      <c r="AP660" s="118"/>
    </row>
    <row r="661" spans="41:42">
      <c r="AO661" s="118"/>
      <c r="AP661" s="118"/>
    </row>
    <row r="662" spans="41:42">
      <c r="AO662" s="118"/>
      <c r="AP662" s="118"/>
    </row>
    <row r="663" spans="41:42">
      <c r="AO663" s="118"/>
      <c r="AP663" s="118"/>
    </row>
    <row r="664" spans="41:42">
      <c r="AO664" s="118"/>
      <c r="AP664" s="118"/>
    </row>
    <row r="665" spans="41:42">
      <c r="AO665" s="118"/>
      <c r="AP665" s="118"/>
    </row>
    <row r="666" spans="41:42">
      <c r="AO666" s="118"/>
      <c r="AP666" s="118"/>
    </row>
    <row r="667" spans="41:42">
      <c r="AO667" s="118"/>
      <c r="AP667" s="118"/>
    </row>
    <row r="668" spans="41:42">
      <c r="AO668" s="118"/>
      <c r="AP668" s="118"/>
    </row>
    <row r="669" spans="41:42">
      <c r="AO669" s="118"/>
      <c r="AP669" s="118"/>
    </row>
    <row r="670" spans="41:42">
      <c r="AO670" s="118"/>
      <c r="AP670" s="118"/>
    </row>
    <row r="671" spans="41:42">
      <c r="AO671" s="118"/>
      <c r="AP671" s="118"/>
    </row>
    <row r="672" spans="41:42">
      <c r="AO672" s="118"/>
      <c r="AP672" s="118"/>
    </row>
    <row r="673" spans="41:42">
      <c r="AO673" s="118"/>
      <c r="AP673" s="118"/>
    </row>
    <row r="674" spans="41:42">
      <c r="AO674" s="118"/>
      <c r="AP674" s="118"/>
    </row>
    <row r="675" spans="41:42">
      <c r="AO675" s="118"/>
      <c r="AP675" s="118"/>
    </row>
    <row r="676" spans="41:42">
      <c r="AO676" s="118"/>
      <c r="AP676" s="118"/>
    </row>
    <row r="677" spans="41:42">
      <c r="AO677" s="118"/>
      <c r="AP677" s="118"/>
    </row>
    <row r="678" spans="41:42">
      <c r="AO678" s="118"/>
      <c r="AP678" s="118"/>
    </row>
    <row r="679" spans="41:42">
      <c r="AO679" s="118"/>
      <c r="AP679" s="118"/>
    </row>
    <row r="680" spans="41:42">
      <c r="AO680" s="118"/>
      <c r="AP680" s="118"/>
    </row>
    <row r="681" spans="41:42">
      <c r="AO681" s="118"/>
      <c r="AP681" s="118"/>
    </row>
    <row r="682" spans="41:42">
      <c r="AO682" s="118"/>
      <c r="AP682" s="118"/>
    </row>
    <row r="683" spans="41:42">
      <c r="AO683" s="118"/>
      <c r="AP683" s="118"/>
    </row>
    <row r="684" spans="41:42">
      <c r="AO684" s="118"/>
      <c r="AP684" s="118"/>
    </row>
    <row r="685" spans="41:42">
      <c r="AO685" s="118"/>
      <c r="AP685" s="118"/>
    </row>
    <row r="686" spans="41:42">
      <c r="AO686" s="118"/>
      <c r="AP686" s="118"/>
    </row>
    <row r="687" spans="41:42">
      <c r="AO687" s="118"/>
      <c r="AP687" s="118"/>
    </row>
    <row r="688" spans="41:42">
      <c r="AO688" s="118"/>
      <c r="AP688" s="118"/>
    </row>
    <row r="689" spans="41:42">
      <c r="AO689" s="118"/>
      <c r="AP689" s="118"/>
    </row>
    <row r="690" spans="41:42">
      <c r="AO690" s="118"/>
      <c r="AP690" s="118"/>
    </row>
    <row r="691" spans="41:42">
      <c r="AO691" s="118"/>
      <c r="AP691" s="118"/>
    </row>
    <row r="692" spans="41:42">
      <c r="AO692" s="118"/>
      <c r="AP692" s="118"/>
    </row>
    <row r="693" spans="41:42">
      <c r="AO693" s="118"/>
      <c r="AP693" s="118"/>
    </row>
    <row r="694" spans="41:42">
      <c r="AO694" s="118"/>
      <c r="AP694" s="118"/>
    </row>
    <row r="695" spans="41:42">
      <c r="AO695" s="118"/>
      <c r="AP695" s="118"/>
    </row>
    <row r="696" spans="41:42">
      <c r="AO696" s="118"/>
      <c r="AP696" s="118"/>
    </row>
    <row r="697" spans="41:42">
      <c r="AO697" s="118"/>
      <c r="AP697" s="118"/>
    </row>
    <row r="698" spans="41:42">
      <c r="AO698" s="118"/>
      <c r="AP698" s="118"/>
    </row>
    <row r="699" spans="41:42">
      <c r="AO699" s="118"/>
      <c r="AP699" s="118"/>
    </row>
    <row r="700" spans="41:42">
      <c r="AO700" s="118"/>
      <c r="AP700" s="118"/>
    </row>
    <row r="701" spans="41:42">
      <c r="AO701" s="118"/>
      <c r="AP701" s="118"/>
    </row>
    <row r="702" spans="41:42">
      <c r="AO702" s="118"/>
      <c r="AP702" s="118"/>
    </row>
    <row r="703" spans="41:42">
      <c r="AO703" s="118"/>
      <c r="AP703" s="118"/>
    </row>
    <row r="704" spans="41:42">
      <c r="AO704" s="118"/>
      <c r="AP704" s="118"/>
    </row>
    <row r="705" spans="41:42">
      <c r="AO705" s="118"/>
      <c r="AP705" s="118"/>
    </row>
    <row r="706" spans="41:42">
      <c r="AO706" s="118"/>
      <c r="AP706" s="118"/>
    </row>
    <row r="707" spans="41:42">
      <c r="AO707" s="118"/>
      <c r="AP707" s="118"/>
    </row>
    <row r="708" spans="41:42">
      <c r="AO708" s="118"/>
      <c r="AP708" s="118"/>
    </row>
    <row r="709" spans="41:42">
      <c r="AO709" s="118"/>
      <c r="AP709" s="118"/>
    </row>
    <row r="710" spans="41:42">
      <c r="AO710" s="118"/>
      <c r="AP710" s="118"/>
    </row>
    <row r="711" spans="41:42">
      <c r="AO711" s="118"/>
      <c r="AP711" s="118"/>
    </row>
    <row r="712" spans="41:42">
      <c r="AO712" s="118"/>
      <c r="AP712" s="118"/>
    </row>
    <row r="713" spans="41:42">
      <c r="AO713" s="118"/>
      <c r="AP713" s="118"/>
    </row>
    <row r="714" spans="41:42">
      <c r="AO714" s="118"/>
      <c r="AP714" s="118"/>
    </row>
    <row r="715" spans="41:42">
      <c r="AO715" s="118"/>
      <c r="AP715" s="118"/>
    </row>
    <row r="716" spans="41:42">
      <c r="AO716" s="118"/>
      <c r="AP716" s="118"/>
    </row>
    <row r="717" spans="41:42">
      <c r="AO717" s="118"/>
      <c r="AP717" s="118"/>
    </row>
    <row r="718" spans="41:42">
      <c r="AO718" s="118"/>
      <c r="AP718" s="118"/>
    </row>
    <row r="719" spans="41:42">
      <c r="AO719" s="118"/>
      <c r="AP719" s="118"/>
    </row>
    <row r="720" spans="41:42">
      <c r="AO720" s="118"/>
      <c r="AP720" s="118"/>
    </row>
    <row r="721" spans="41:42">
      <c r="AO721" s="118"/>
      <c r="AP721" s="118"/>
    </row>
    <row r="722" spans="41:42">
      <c r="AO722" s="118"/>
      <c r="AP722" s="118"/>
    </row>
    <row r="723" spans="41:42">
      <c r="AO723" s="118"/>
      <c r="AP723" s="118"/>
    </row>
    <row r="724" spans="41:42">
      <c r="AO724" s="118"/>
      <c r="AP724" s="118"/>
    </row>
    <row r="725" spans="41:42">
      <c r="AO725" s="118"/>
      <c r="AP725" s="118"/>
    </row>
    <row r="726" spans="41:42">
      <c r="AO726" s="118"/>
      <c r="AP726" s="118"/>
    </row>
    <row r="727" spans="41:42">
      <c r="AO727" s="118"/>
      <c r="AP727" s="118"/>
    </row>
    <row r="728" spans="41:42">
      <c r="AO728" s="118"/>
      <c r="AP728" s="118"/>
    </row>
    <row r="729" spans="41:42">
      <c r="AO729" s="118"/>
      <c r="AP729" s="118"/>
    </row>
    <row r="730" spans="41:42">
      <c r="AO730" s="118"/>
      <c r="AP730" s="118"/>
    </row>
    <row r="731" spans="41:42">
      <c r="AO731" s="118"/>
      <c r="AP731" s="118"/>
    </row>
    <row r="732" spans="41:42">
      <c r="AO732" s="118"/>
      <c r="AP732" s="118"/>
    </row>
    <row r="733" spans="41:42">
      <c r="AO733" s="118"/>
      <c r="AP733" s="118"/>
    </row>
    <row r="734" spans="41:42">
      <c r="AO734" s="118"/>
      <c r="AP734" s="118"/>
    </row>
    <row r="735" spans="41:42">
      <c r="AO735" s="118"/>
      <c r="AP735" s="118"/>
    </row>
    <row r="736" spans="41:42">
      <c r="AO736" s="118"/>
      <c r="AP736" s="118"/>
    </row>
    <row r="737" spans="41:42">
      <c r="AO737" s="118"/>
      <c r="AP737" s="118"/>
    </row>
    <row r="738" spans="41:42">
      <c r="AO738" s="118"/>
      <c r="AP738" s="118"/>
    </row>
    <row r="739" spans="41:42">
      <c r="AO739" s="118"/>
      <c r="AP739" s="118"/>
    </row>
    <row r="740" spans="41:42">
      <c r="AO740" s="118"/>
      <c r="AP740" s="118"/>
    </row>
    <row r="741" spans="41:42">
      <c r="AO741" s="118"/>
      <c r="AP741" s="118"/>
    </row>
    <row r="742" spans="41:42">
      <c r="AO742" s="118"/>
      <c r="AP742" s="118"/>
    </row>
    <row r="743" spans="41:42">
      <c r="AO743" s="118"/>
      <c r="AP743" s="118"/>
    </row>
    <row r="744" spans="41:42">
      <c r="AO744" s="118"/>
      <c r="AP744" s="118"/>
    </row>
    <row r="745" spans="41:42">
      <c r="AO745" s="118"/>
      <c r="AP745" s="118"/>
    </row>
    <row r="746" spans="41:42">
      <c r="AO746" s="118"/>
      <c r="AP746" s="118"/>
    </row>
    <row r="747" spans="41:42">
      <c r="AO747" s="118"/>
      <c r="AP747" s="118"/>
    </row>
    <row r="748" spans="41:42">
      <c r="AO748" s="118"/>
      <c r="AP748" s="118"/>
    </row>
    <row r="749" spans="41:42">
      <c r="AO749" s="118"/>
      <c r="AP749" s="118"/>
    </row>
    <row r="750" spans="41:42">
      <c r="AO750" s="118"/>
      <c r="AP750" s="118"/>
    </row>
    <row r="751" spans="41:42">
      <c r="AO751" s="118"/>
      <c r="AP751" s="118"/>
    </row>
    <row r="752" spans="41:42">
      <c r="AO752" s="118"/>
      <c r="AP752" s="118"/>
    </row>
    <row r="753" spans="41:42">
      <c r="AO753" s="118"/>
      <c r="AP753" s="118"/>
    </row>
    <row r="754" spans="41:42">
      <c r="AO754" s="118"/>
      <c r="AP754" s="118"/>
    </row>
    <row r="755" spans="41:42">
      <c r="AO755" s="118"/>
      <c r="AP755" s="118"/>
    </row>
    <row r="756" spans="41:42">
      <c r="AO756" s="118"/>
      <c r="AP756" s="118"/>
    </row>
    <row r="757" spans="41:42">
      <c r="AO757" s="118"/>
      <c r="AP757" s="118"/>
    </row>
    <row r="758" spans="41:42">
      <c r="AO758" s="118"/>
      <c r="AP758" s="118"/>
    </row>
    <row r="759" spans="41:42">
      <c r="AO759" s="118"/>
      <c r="AP759" s="118"/>
    </row>
    <row r="760" spans="41:42">
      <c r="AO760" s="118"/>
      <c r="AP760" s="118"/>
    </row>
    <row r="761" spans="41:42">
      <c r="AO761" s="118"/>
      <c r="AP761" s="118"/>
    </row>
    <row r="762" spans="41:42">
      <c r="AO762" s="118"/>
      <c r="AP762" s="118"/>
    </row>
    <row r="763" spans="41:42">
      <c r="AO763" s="118"/>
      <c r="AP763" s="118"/>
    </row>
    <row r="764" spans="41:42">
      <c r="AO764" s="118"/>
      <c r="AP764" s="118"/>
    </row>
    <row r="765" spans="41:42">
      <c r="AO765" s="118"/>
      <c r="AP765" s="118"/>
    </row>
    <row r="766" spans="41:42">
      <c r="AO766" s="118"/>
      <c r="AP766" s="118"/>
    </row>
    <row r="767" spans="41:42">
      <c r="AO767" s="118"/>
      <c r="AP767" s="118"/>
    </row>
    <row r="768" spans="41:42">
      <c r="AO768" s="118"/>
      <c r="AP768" s="118"/>
    </row>
    <row r="769" spans="41:42">
      <c r="AO769" s="118"/>
      <c r="AP769" s="118"/>
    </row>
    <row r="770" spans="41:42">
      <c r="AO770" s="118"/>
      <c r="AP770" s="118"/>
    </row>
    <row r="771" spans="41:42">
      <c r="AO771" s="118"/>
      <c r="AP771" s="118"/>
    </row>
    <row r="772" spans="41:42">
      <c r="AO772" s="118"/>
      <c r="AP772" s="118"/>
    </row>
    <row r="773" spans="41:42">
      <c r="AO773" s="118"/>
      <c r="AP773" s="118"/>
    </row>
    <row r="774" spans="41:42">
      <c r="AO774" s="118"/>
      <c r="AP774" s="118"/>
    </row>
    <row r="775" spans="41:42">
      <c r="AO775" s="118"/>
      <c r="AP775" s="118"/>
    </row>
    <row r="776" spans="41:42">
      <c r="AO776" s="118"/>
      <c r="AP776" s="118"/>
    </row>
    <row r="777" spans="41:42">
      <c r="AO777" s="118"/>
      <c r="AP777" s="118"/>
    </row>
    <row r="778" spans="41:42">
      <c r="AO778" s="118"/>
      <c r="AP778" s="118"/>
    </row>
    <row r="779" spans="41:42">
      <c r="AO779" s="118"/>
      <c r="AP779" s="118"/>
    </row>
    <row r="780" spans="41:42">
      <c r="AO780" s="118"/>
      <c r="AP780" s="118"/>
    </row>
    <row r="781" spans="41:42">
      <c r="AO781" s="118"/>
      <c r="AP781" s="118"/>
    </row>
    <row r="782" spans="41:42">
      <c r="AO782" s="118"/>
      <c r="AP782" s="118"/>
    </row>
    <row r="783" spans="41:42">
      <c r="AO783" s="118"/>
      <c r="AP783" s="118"/>
    </row>
    <row r="784" spans="41:42">
      <c r="AO784" s="118"/>
      <c r="AP784" s="118"/>
    </row>
    <row r="785" spans="41:42">
      <c r="AO785" s="118"/>
      <c r="AP785" s="118"/>
    </row>
    <row r="786" spans="41:42">
      <c r="AO786" s="118"/>
      <c r="AP786" s="118"/>
    </row>
    <row r="787" spans="41:42">
      <c r="AO787" s="118"/>
      <c r="AP787" s="118"/>
    </row>
    <row r="788" spans="41:42">
      <c r="AO788" s="118"/>
      <c r="AP788" s="118"/>
    </row>
    <row r="789" spans="41:42">
      <c r="AO789" s="118"/>
      <c r="AP789" s="118"/>
    </row>
    <row r="790" spans="41:42">
      <c r="AO790" s="118"/>
      <c r="AP790" s="118"/>
    </row>
    <row r="791" spans="41:42">
      <c r="AO791" s="118"/>
      <c r="AP791" s="118"/>
    </row>
    <row r="792" spans="41:42">
      <c r="AO792" s="118"/>
      <c r="AP792" s="118"/>
    </row>
    <row r="793" spans="41:42">
      <c r="AO793" s="118"/>
      <c r="AP793" s="118"/>
    </row>
    <row r="794" spans="41:42">
      <c r="AO794" s="118"/>
      <c r="AP794" s="118"/>
    </row>
    <row r="795" spans="41:42">
      <c r="AO795" s="118"/>
      <c r="AP795" s="118"/>
    </row>
    <row r="796" spans="41:42">
      <c r="AO796" s="118"/>
      <c r="AP796" s="118"/>
    </row>
    <row r="797" spans="41:42">
      <c r="AO797" s="118"/>
      <c r="AP797" s="118"/>
    </row>
    <row r="798" spans="41:42">
      <c r="AO798" s="118"/>
      <c r="AP798" s="118"/>
    </row>
    <row r="799" spans="41:42">
      <c r="AO799" s="118"/>
      <c r="AP799" s="118"/>
    </row>
    <row r="800" spans="41:42">
      <c r="AO800" s="118"/>
      <c r="AP800" s="118"/>
    </row>
    <row r="801" spans="41:42">
      <c r="AO801" s="118"/>
      <c r="AP801" s="118"/>
    </row>
    <row r="802" spans="41:42">
      <c r="AO802" s="118"/>
      <c r="AP802" s="118"/>
    </row>
    <row r="803" spans="41:42">
      <c r="AO803" s="118"/>
      <c r="AP803" s="118"/>
    </row>
    <row r="804" spans="41:42">
      <c r="AO804" s="118"/>
      <c r="AP804" s="118"/>
    </row>
    <row r="805" spans="41:42">
      <c r="AO805" s="118"/>
      <c r="AP805" s="118"/>
    </row>
    <row r="806" spans="41:42">
      <c r="AO806" s="118"/>
      <c r="AP806" s="118"/>
    </row>
    <row r="807" spans="41:42">
      <c r="AO807" s="118"/>
      <c r="AP807" s="118"/>
    </row>
    <row r="808" spans="41:42">
      <c r="AO808" s="118"/>
      <c r="AP808" s="118"/>
    </row>
    <row r="809" spans="41:42">
      <c r="AO809" s="118"/>
      <c r="AP809" s="118"/>
    </row>
    <row r="810" spans="41:42">
      <c r="AO810" s="118"/>
      <c r="AP810" s="118"/>
    </row>
    <row r="811" spans="41:42">
      <c r="AO811" s="118"/>
      <c r="AP811" s="118"/>
    </row>
    <row r="812" spans="41:42">
      <c r="AO812" s="118"/>
      <c r="AP812" s="118"/>
    </row>
    <row r="813" spans="41:42">
      <c r="AO813" s="118"/>
      <c r="AP813" s="118"/>
    </row>
    <row r="814" spans="41:42">
      <c r="AO814" s="118"/>
      <c r="AP814" s="118"/>
    </row>
    <row r="815" spans="41:42">
      <c r="AO815" s="118"/>
      <c r="AP815" s="118"/>
    </row>
    <row r="816" spans="41:42">
      <c r="AO816" s="118"/>
      <c r="AP816" s="118"/>
    </row>
    <row r="817" spans="41:42">
      <c r="AO817" s="118"/>
      <c r="AP817" s="118"/>
    </row>
    <row r="818" spans="41:42">
      <c r="AO818" s="118"/>
      <c r="AP818" s="118"/>
    </row>
    <row r="819" spans="41:42">
      <c r="AO819" s="118"/>
      <c r="AP819" s="118"/>
    </row>
    <row r="820" spans="41:42">
      <c r="AO820" s="118"/>
      <c r="AP820" s="118"/>
    </row>
    <row r="821" spans="41:42">
      <c r="AO821" s="118"/>
      <c r="AP821" s="118"/>
    </row>
    <row r="822" spans="41:42">
      <c r="AO822" s="118"/>
      <c r="AP822" s="118"/>
    </row>
    <row r="823" spans="41:42">
      <c r="AO823" s="118"/>
      <c r="AP823" s="118"/>
    </row>
    <row r="824" spans="41:42">
      <c r="AO824" s="118"/>
      <c r="AP824" s="118"/>
    </row>
    <row r="825" spans="41:42">
      <c r="AO825" s="118"/>
      <c r="AP825" s="118"/>
    </row>
    <row r="826" spans="41:42">
      <c r="AO826" s="118"/>
      <c r="AP826" s="118"/>
    </row>
    <row r="827" spans="41:42">
      <c r="AO827" s="118"/>
      <c r="AP827" s="118"/>
    </row>
    <row r="828" spans="41:42">
      <c r="AO828" s="118"/>
      <c r="AP828" s="118"/>
    </row>
    <row r="829" spans="41:42">
      <c r="AO829" s="118"/>
      <c r="AP829" s="118"/>
    </row>
    <row r="830" spans="41:42">
      <c r="AO830" s="118"/>
      <c r="AP830" s="118"/>
    </row>
    <row r="831" spans="41:42">
      <c r="AO831" s="118"/>
      <c r="AP831" s="118"/>
    </row>
    <row r="832" spans="41:42">
      <c r="AO832" s="118"/>
      <c r="AP832" s="118"/>
    </row>
    <row r="833" spans="41:42">
      <c r="AO833" s="118"/>
      <c r="AP833" s="118"/>
    </row>
    <row r="834" spans="41:42">
      <c r="AO834" s="118"/>
      <c r="AP834" s="118"/>
    </row>
    <row r="835" spans="41:42">
      <c r="AO835" s="118"/>
      <c r="AP835" s="118"/>
    </row>
    <row r="836" spans="41:42">
      <c r="AO836" s="118"/>
      <c r="AP836" s="118"/>
    </row>
    <row r="837" spans="41:42">
      <c r="AO837" s="118"/>
      <c r="AP837" s="118"/>
    </row>
    <row r="838" spans="41:42">
      <c r="AO838" s="118"/>
      <c r="AP838" s="118"/>
    </row>
    <row r="839" spans="41:42">
      <c r="AO839" s="118"/>
      <c r="AP839" s="118"/>
    </row>
    <row r="840" spans="41:42">
      <c r="AO840" s="118"/>
      <c r="AP840" s="118"/>
    </row>
    <row r="841" spans="41:42">
      <c r="AO841" s="118"/>
      <c r="AP841" s="118"/>
    </row>
    <row r="842" spans="41:42">
      <c r="AO842" s="118"/>
      <c r="AP842" s="118"/>
    </row>
    <row r="843" spans="41:42">
      <c r="AO843" s="118"/>
      <c r="AP843" s="118"/>
    </row>
    <row r="844" spans="41:42">
      <c r="AO844" s="118"/>
      <c r="AP844" s="118"/>
    </row>
    <row r="845" spans="41:42">
      <c r="AO845" s="118"/>
      <c r="AP845" s="118"/>
    </row>
    <row r="846" spans="41:42">
      <c r="AO846" s="118"/>
      <c r="AP846" s="118"/>
    </row>
    <row r="847" spans="41:42">
      <c r="AO847" s="118"/>
      <c r="AP847" s="118"/>
    </row>
    <row r="848" spans="41:42">
      <c r="AO848" s="118"/>
      <c r="AP848" s="118"/>
    </row>
    <row r="849" spans="41:42">
      <c r="AO849" s="118"/>
      <c r="AP849" s="118"/>
    </row>
    <row r="850" spans="41:42">
      <c r="AO850" s="118"/>
      <c r="AP850" s="118"/>
    </row>
    <row r="851" spans="41:42">
      <c r="AO851" s="118"/>
      <c r="AP851" s="118"/>
    </row>
    <row r="852" spans="41:42">
      <c r="AO852" s="118"/>
      <c r="AP852" s="118"/>
    </row>
    <row r="853" spans="41:42">
      <c r="AO853" s="118"/>
      <c r="AP853" s="118"/>
    </row>
    <row r="854" spans="41:42">
      <c r="AO854" s="118"/>
      <c r="AP854" s="118"/>
    </row>
    <row r="855" spans="41:42">
      <c r="AO855" s="118"/>
      <c r="AP855" s="118"/>
    </row>
    <row r="856" spans="41:42">
      <c r="AO856" s="118"/>
      <c r="AP856" s="118"/>
    </row>
    <row r="857" spans="41:42">
      <c r="AO857" s="118"/>
      <c r="AP857" s="118"/>
    </row>
    <row r="858" spans="41:42">
      <c r="AO858" s="118"/>
      <c r="AP858" s="118"/>
    </row>
    <row r="859" spans="41:42">
      <c r="AO859" s="118"/>
      <c r="AP859" s="118"/>
    </row>
    <row r="860" spans="41:42">
      <c r="AO860" s="118"/>
      <c r="AP860" s="118"/>
    </row>
    <row r="861" spans="41:42">
      <c r="AO861" s="118"/>
      <c r="AP861" s="118"/>
    </row>
    <row r="862" spans="41:42">
      <c r="AO862" s="118"/>
      <c r="AP862" s="118"/>
    </row>
    <row r="863" spans="41:42">
      <c r="AO863" s="118"/>
      <c r="AP863" s="118"/>
    </row>
    <row r="864" spans="41:42">
      <c r="AO864" s="118"/>
      <c r="AP864" s="118"/>
    </row>
    <row r="865" spans="41:42">
      <c r="AO865" s="118"/>
      <c r="AP865" s="118"/>
    </row>
    <row r="866" spans="41:42">
      <c r="AO866" s="118"/>
      <c r="AP866" s="118"/>
    </row>
    <row r="867" spans="41:42">
      <c r="AO867" s="118"/>
      <c r="AP867" s="118"/>
    </row>
    <row r="868" spans="41:42">
      <c r="AO868" s="118"/>
      <c r="AP868" s="118"/>
    </row>
    <row r="869" spans="41:42">
      <c r="AO869" s="118"/>
      <c r="AP869" s="118"/>
    </row>
    <row r="870" spans="41:42">
      <c r="AO870" s="118"/>
      <c r="AP870" s="118"/>
    </row>
    <row r="871" spans="41:42">
      <c r="AO871" s="118"/>
      <c r="AP871" s="118"/>
    </row>
    <row r="872" spans="41:42">
      <c r="AO872" s="118"/>
      <c r="AP872" s="118"/>
    </row>
    <row r="873" spans="41:42">
      <c r="AO873" s="118"/>
      <c r="AP873" s="118"/>
    </row>
    <row r="874" spans="41:42">
      <c r="AO874" s="118"/>
      <c r="AP874" s="118"/>
    </row>
    <row r="875" spans="41:42">
      <c r="AO875" s="118"/>
      <c r="AP875" s="118"/>
    </row>
    <row r="876" spans="41:42">
      <c r="AO876" s="118"/>
      <c r="AP876" s="118"/>
    </row>
    <row r="877" spans="41:42">
      <c r="AO877" s="118"/>
      <c r="AP877" s="118"/>
    </row>
    <row r="878" spans="41:42">
      <c r="AO878" s="118"/>
      <c r="AP878" s="118"/>
    </row>
    <row r="879" spans="41:42">
      <c r="AO879" s="118"/>
      <c r="AP879" s="118"/>
    </row>
    <row r="880" spans="41:42">
      <c r="AO880" s="118"/>
      <c r="AP880" s="118"/>
    </row>
    <row r="881" spans="41:42">
      <c r="AO881" s="118"/>
      <c r="AP881" s="118"/>
    </row>
    <row r="882" spans="41:42">
      <c r="AO882" s="118"/>
      <c r="AP882" s="118"/>
    </row>
    <row r="883" spans="41:42">
      <c r="AO883" s="118"/>
      <c r="AP883" s="118"/>
    </row>
    <row r="884" spans="41:42">
      <c r="AO884" s="118"/>
      <c r="AP884" s="118"/>
    </row>
    <row r="885" spans="41:42">
      <c r="AO885" s="118"/>
      <c r="AP885" s="118"/>
    </row>
    <row r="886" spans="41:42">
      <c r="AO886" s="118"/>
      <c r="AP886" s="118"/>
    </row>
    <row r="887" spans="41:42">
      <c r="AO887" s="118"/>
      <c r="AP887" s="118"/>
    </row>
    <row r="888" spans="41:42">
      <c r="AO888" s="118"/>
      <c r="AP888" s="118"/>
    </row>
    <row r="889" spans="41:42">
      <c r="AO889" s="118"/>
      <c r="AP889" s="118"/>
    </row>
    <row r="890" spans="41:42">
      <c r="AO890" s="118"/>
      <c r="AP890" s="118"/>
    </row>
    <row r="891" spans="41:42">
      <c r="AO891" s="118"/>
      <c r="AP891" s="118"/>
    </row>
    <row r="892" spans="41:42">
      <c r="AO892" s="118"/>
      <c r="AP892" s="118"/>
    </row>
    <row r="893" spans="41:42">
      <c r="AO893" s="118"/>
      <c r="AP893" s="118"/>
    </row>
    <row r="894" spans="41:42">
      <c r="AO894" s="118"/>
      <c r="AP894" s="118"/>
    </row>
    <row r="895" spans="41:42">
      <c r="AO895" s="118"/>
      <c r="AP895" s="118"/>
    </row>
    <row r="896" spans="41:42">
      <c r="AO896" s="118"/>
      <c r="AP896" s="118"/>
    </row>
    <row r="897" spans="41:42">
      <c r="AO897" s="118"/>
      <c r="AP897" s="118"/>
    </row>
    <row r="898" spans="41:42">
      <c r="AO898" s="118"/>
      <c r="AP898" s="118"/>
    </row>
    <row r="899" spans="41:42">
      <c r="AO899" s="118"/>
      <c r="AP899" s="118"/>
    </row>
    <row r="900" spans="41:42">
      <c r="AO900" s="118"/>
      <c r="AP900" s="118"/>
    </row>
    <row r="901" spans="41:42">
      <c r="AO901" s="118"/>
      <c r="AP901" s="118"/>
    </row>
    <row r="902" spans="41:42">
      <c r="AO902" s="118"/>
      <c r="AP902" s="118"/>
    </row>
    <row r="903" spans="41:42">
      <c r="AO903" s="118"/>
      <c r="AP903" s="118"/>
    </row>
    <row r="904" spans="41:42">
      <c r="AO904" s="118"/>
      <c r="AP904" s="118"/>
    </row>
    <row r="905" spans="41:42">
      <c r="AO905" s="118"/>
      <c r="AP905" s="118"/>
    </row>
    <row r="906" spans="41:42">
      <c r="AO906" s="118"/>
      <c r="AP906" s="118"/>
    </row>
    <row r="907" spans="41:42">
      <c r="AO907" s="118"/>
      <c r="AP907" s="118"/>
    </row>
    <row r="908" spans="41:42">
      <c r="AO908" s="118"/>
      <c r="AP908" s="118"/>
    </row>
    <row r="909" spans="41:42">
      <c r="AO909" s="118"/>
      <c r="AP909" s="118"/>
    </row>
    <row r="910" spans="41:42">
      <c r="AO910" s="118"/>
      <c r="AP910" s="118"/>
    </row>
    <row r="911" spans="41:42">
      <c r="AO911" s="118"/>
      <c r="AP911" s="118"/>
    </row>
    <row r="912" spans="41:42">
      <c r="AO912" s="118"/>
      <c r="AP912" s="118"/>
    </row>
    <row r="913" spans="41:42">
      <c r="AO913" s="118"/>
      <c r="AP913" s="118"/>
    </row>
    <row r="914" spans="41:42">
      <c r="AO914" s="118"/>
      <c r="AP914" s="118"/>
    </row>
    <row r="915" spans="41:42">
      <c r="AO915" s="118"/>
      <c r="AP915" s="118"/>
    </row>
    <row r="916" spans="41:42">
      <c r="AO916" s="118"/>
      <c r="AP916" s="118"/>
    </row>
    <row r="917" spans="41:42">
      <c r="AO917" s="118"/>
      <c r="AP917" s="118"/>
    </row>
    <row r="918" spans="41:42">
      <c r="AO918" s="118"/>
      <c r="AP918" s="118"/>
    </row>
    <row r="919" spans="41:42">
      <c r="AO919" s="118"/>
      <c r="AP919" s="118"/>
    </row>
    <row r="920" spans="41:42">
      <c r="AO920" s="118"/>
      <c r="AP920" s="118"/>
    </row>
    <row r="921" spans="41:42">
      <c r="AO921" s="118"/>
      <c r="AP921" s="118"/>
    </row>
    <row r="922" spans="41:42">
      <c r="AO922" s="118"/>
      <c r="AP922" s="118"/>
    </row>
    <row r="923" spans="41:42">
      <c r="AO923" s="118"/>
      <c r="AP923" s="118"/>
    </row>
    <row r="924" spans="41:42">
      <c r="AO924" s="118"/>
      <c r="AP924" s="118"/>
    </row>
    <row r="925" spans="41:42">
      <c r="AO925" s="118"/>
      <c r="AP925" s="118"/>
    </row>
    <row r="926" spans="41:42">
      <c r="AO926" s="118"/>
      <c r="AP926" s="118"/>
    </row>
    <row r="927" spans="41:42">
      <c r="AO927" s="118"/>
      <c r="AP927" s="118"/>
    </row>
    <row r="928" spans="41:42">
      <c r="AO928" s="118"/>
      <c r="AP928" s="118"/>
    </row>
    <row r="929" spans="41:42">
      <c r="AO929" s="118"/>
      <c r="AP929" s="118"/>
    </row>
    <row r="930" spans="41:42">
      <c r="AO930" s="118"/>
      <c r="AP930" s="118"/>
    </row>
    <row r="931" spans="41:42">
      <c r="AO931" s="118"/>
      <c r="AP931" s="118"/>
    </row>
    <row r="932" spans="41:42">
      <c r="AO932" s="118"/>
      <c r="AP932" s="118"/>
    </row>
    <row r="933" spans="41:42">
      <c r="AO933" s="118"/>
      <c r="AP933" s="118"/>
    </row>
    <row r="934" spans="41:42">
      <c r="AO934" s="118"/>
      <c r="AP934" s="118"/>
    </row>
    <row r="935" spans="41:42">
      <c r="AO935" s="118"/>
      <c r="AP935" s="118"/>
    </row>
    <row r="936" spans="41:42">
      <c r="AO936" s="118"/>
      <c r="AP936" s="118"/>
    </row>
    <row r="937" spans="41:42">
      <c r="AO937" s="118"/>
      <c r="AP937" s="118"/>
    </row>
    <row r="938" spans="41:42">
      <c r="AO938" s="118"/>
      <c r="AP938" s="118"/>
    </row>
    <row r="939" spans="41:42">
      <c r="AO939" s="118"/>
      <c r="AP939" s="118"/>
    </row>
    <row r="940" spans="41:42">
      <c r="AO940" s="118"/>
      <c r="AP940" s="118"/>
    </row>
    <row r="941" spans="41:42">
      <c r="AO941" s="118"/>
      <c r="AP941" s="118"/>
    </row>
    <row r="942" spans="41:42">
      <c r="AO942" s="118"/>
      <c r="AP942" s="118"/>
    </row>
    <row r="943" spans="41:42">
      <c r="AO943" s="118"/>
      <c r="AP943" s="118"/>
    </row>
    <row r="944" spans="41:42">
      <c r="AO944" s="118"/>
      <c r="AP944" s="118"/>
    </row>
    <row r="945" spans="41:42">
      <c r="AO945" s="118"/>
      <c r="AP945" s="118"/>
    </row>
    <row r="946" spans="41:42">
      <c r="AO946" s="118"/>
      <c r="AP946" s="118"/>
    </row>
    <row r="947" spans="41:42">
      <c r="AO947" s="118"/>
      <c r="AP947" s="118"/>
    </row>
    <row r="948" spans="41:42">
      <c r="AO948" s="118"/>
      <c r="AP948" s="118"/>
    </row>
    <row r="949" spans="41:42">
      <c r="AO949" s="118"/>
      <c r="AP949" s="118"/>
    </row>
    <row r="950" spans="41:42">
      <c r="AO950" s="118"/>
      <c r="AP950" s="118"/>
    </row>
    <row r="951" spans="41:42">
      <c r="AO951" s="118"/>
      <c r="AP951" s="118"/>
    </row>
    <row r="952" spans="41:42">
      <c r="AO952" s="118"/>
      <c r="AP952" s="118"/>
    </row>
    <row r="953" spans="41:42">
      <c r="AO953" s="118"/>
      <c r="AP953" s="118"/>
    </row>
    <row r="954" spans="41:42">
      <c r="AO954" s="118"/>
      <c r="AP954" s="118"/>
    </row>
    <row r="955" spans="41:42">
      <c r="AO955" s="118"/>
      <c r="AP955" s="118"/>
    </row>
    <row r="956" spans="41:42">
      <c r="AO956" s="118"/>
      <c r="AP956" s="118"/>
    </row>
    <row r="957" spans="41:42">
      <c r="AO957" s="118"/>
      <c r="AP957" s="118"/>
    </row>
    <row r="958" spans="41:42">
      <c r="AO958" s="118"/>
      <c r="AP958" s="118"/>
    </row>
    <row r="959" spans="41:42">
      <c r="AO959" s="118"/>
      <c r="AP959" s="118"/>
    </row>
    <row r="960" spans="41:42">
      <c r="AO960" s="118"/>
      <c r="AP960" s="118"/>
    </row>
    <row r="961" spans="41:42">
      <c r="AO961" s="118"/>
      <c r="AP961" s="118"/>
    </row>
    <row r="962" spans="41:42">
      <c r="AO962" s="118"/>
      <c r="AP962" s="118"/>
    </row>
    <row r="963" spans="41:42">
      <c r="AO963" s="118"/>
      <c r="AP963" s="118"/>
    </row>
    <row r="964" spans="41:42">
      <c r="AO964" s="118"/>
      <c r="AP964" s="118"/>
    </row>
    <row r="965" spans="41:42">
      <c r="AO965" s="118"/>
      <c r="AP965" s="118"/>
    </row>
    <row r="966" spans="41:42">
      <c r="AO966" s="118"/>
      <c r="AP966" s="118"/>
    </row>
    <row r="967" spans="41:42">
      <c r="AO967" s="118"/>
      <c r="AP967" s="118"/>
    </row>
    <row r="968" spans="41:42">
      <c r="AO968" s="118"/>
      <c r="AP968" s="118"/>
    </row>
    <row r="969" spans="41:42">
      <c r="AO969" s="118"/>
      <c r="AP969" s="118"/>
    </row>
    <row r="970" spans="41:42">
      <c r="AO970" s="118"/>
      <c r="AP970" s="118"/>
    </row>
    <row r="971" spans="41:42">
      <c r="AO971" s="118"/>
      <c r="AP971" s="118"/>
    </row>
    <row r="972" spans="41:42">
      <c r="AO972" s="118"/>
      <c r="AP972" s="118"/>
    </row>
    <row r="973" spans="41:42">
      <c r="AO973" s="118"/>
      <c r="AP973" s="118"/>
    </row>
    <row r="974" spans="41:42">
      <c r="AO974" s="118"/>
      <c r="AP974" s="118"/>
    </row>
    <row r="975" spans="41:42">
      <c r="AO975" s="118"/>
      <c r="AP975" s="118"/>
    </row>
    <row r="976" spans="41:42">
      <c r="AO976" s="118"/>
      <c r="AP976" s="118"/>
    </row>
    <row r="977" spans="41:42">
      <c r="AO977" s="118"/>
      <c r="AP977" s="118"/>
    </row>
    <row r="978" spans="41:42">
      <c r="AO978" s="118"/>
      <c r="AP978" s="118"/>
    </row>
    <row r="979" spans="41:42">
      <c r="AO979" s="118"/>
      <c r="AP979" s="118"/>
    </row>
    <row r="980" spans="41:42">
      <c r="AO980" s="118"/>
      <c r="AP980" s="118"/>
    </row>
    <row r="981" spans="41:42">
      <c r="AO981" s="118"/>
      <c r="AP981" s="118"/>
    </row>
    <row r="982" spans="41:42">
      <c r="AO982" s="118"/>
      <c r="AP982" s="118"/>
    </row>
    <row r="983" spans="41:42">
      <c r="AO983" s="118"/>
      <c r="AP983" s="118"/>
    </row>
    <row r="984" spans="41:42">
      <c r="AO984" s="118"/>
      <c r="AP984" s="118"/>
    </row>
    <row r="985" spans="41:42">
      <c r="AO985" s="118"/>
      <c r="AP985" s="118"/>
    </row>
    <row r="986" spans="41:42">
      <c r="AO986" s="118"/>
      <c r="AP986" s="118"/>
    </row>
    <row r="987" spans="41:42">
      <c r="AO987" s="118"/>
      <c r="AP987" s="118"/>
    </row>
    <row r="988" spans="41:42">
      <c r="AO988" s="118"/>
      <c r="AP988" s="118"/>
    </row>
    <row r="989" spans="41:42">
      <c r="AO989" s="118"/>
      <c r="AP989" s="118"/>
    </row>
    <row r="990" spans="41:42">
      <c r="AO990" s="118"/>
      <c r="AP990" s="118"/>
    </row>
    <row r="991" spans="41:42">
      <c r="AO991" s="118"/>
      <c r="AP991" s="118"/>
    </row>
    <row r="992" spans="41:42">
      <c r="AO992" s="118"/>
      <c r="AP992" s="118"/>
    </row>
    <row r="993" spans="41:42">
      <c r="AO993" s="118"/>
      <c r="AP993" s="118"/>
    </row>
    <row r="994" spans="41:42">
      <c r="AO994" s="118"/>
      <c r="AP994" s="118"/>
    </row>
    <row r="995" spans="41:42">
      <c r="AO995" s="118"/>
      <c r="AP995" s="118"/>
    </row>
    <row r="996" spans="41:42">
      <c r="AO996" s="118"/>
      <c r="AP996" s="118"/>
    </row>
    <row r="997" spans="41:42">
      <c r="AO997" s="118"/>
      <c r="AP997" s="118"/>
    </row>
    <row r="998" spans="41:42">
      <c r="AO998" s="118"/>
      <c r="AP998" s="118"/>
    </row>
    <row r="999" spans="41:42">
      <c r="AO999" s="118"/>
      <c r="AP999" s="118"/>
    </row>
    <row r="1000" spans="41:42">
      <c r="AO1000" s="118"/>
      <c r="AP1000" s="118"/>
    </row>
    <row r="1001" spans="41:42">
      <c r="AO1001" s="118"/>
      <c r="AP1001" s="118"/>
    </row>
    <row r="1002" spans="41:42">
      <c r="AO1002" s="118"/>
      <c r="AP1002" s="118"/>
    </row>
    <row r="1003" spans="41:42">
      <c r="AO1003" s="118"/>
      <c r="AP1003" s="118"/>
    </row>
    <row r="1004" spans="41:42">
      <c r="AO1004" s="118"/>
      <c r="AP1004" s="118"/>
    </row>
    <row r="1005" spans="41:42">
      <c r="AO1005" s="118"/>
      <c r="AP1005" s="118"/>
    </row>
    <row r="1006" spans="41:42">
      <c r="AO1006" s="118"/>
      <c r="AP1006" s="118"/>
    </row>
    <row r="1007" spans="41:42">
      <c r="AO1007" s="118"/>
      <c r="AP1007" s="118"/>
    </row>
    <row r="1008" spans="41:42">
      <c r="AO1008" s="118"/>
      <c r="AP1008" s="118"/>
    </row>
    <row r="1009" spans="41:42">
      <c r="AO1009" s="118"/>
      <c r="AP1009" s="118"/>
    </row>
    <row r="1010" spans="41:42">
      <c r="AO1010" s="118"/>
      <c r="AP1010" s="118"/>
    </row>
    <row r="1011" spans="41:42">
      <c r="AO1011" s="118"/>
      <c r="AP1011" s="118"/>
    </row>
    <row r="1012" spans="41:42">
      <c r="AO1012" s="118"/>
      <c r="AP1012" s="118"/>
    </row>
    <row r="1013" spans="41:42">
      <c r="AO1013" s="118"/>
      <c r="AP1013" s="118"/>
    </row>
    <row r="1014" spans="41:42">
      <c r="AO1014" s="118"/>
      <c r="AP1014" s="118"/>
    </row>
    <row r="1015" spans="41:42">
      <c r="AO1015" s="118"/>
      <c r="AP1015" s="118"/>
    </row>
    <row r="1016" spans="41:42">
      <c r="AO1016" s="118"/>
      <c r="AP1016" s="118"/>
    </row>
    <row r="1017" spans="41:42">
      <c r="AO1017" s="118"/>
      <c r="AP1017" s="118"/>
    </row>
    <row r="1018" spans="41:42">
      <c r="AO1018" s="118"/>
      <c r="AP1018" s="118"/>
    </row>
    <row r="1019" spans="41:42">
      <c r="AO1019" s="118"/>
      <c r="AP1019" s="118"/>
    </row>
    <row r="1020" spans="41:42">
      <c r="AO1020" s="118"/>
      <c r="AP1020" s="118"/>
    </row>
    <row r="1021" spans="41:42">
      <c r="AO1021" s="118"/>
      <c r="AP1021" s="118"/>
    </row>
    <row r="1022" spans="41:42">
      <c r="AO1022" s="118"/>
      <c r="AP1022" s="118"/>
    </row>
    <row r="1023" spans="41:42">
      <c r="AO1023" s="118"/>
      <c r="AP1023" s="118"/>
    </row>
    <row r="1024" spans="41:42">
      <c r="AO1024" s="118"/>
      <c r="AP1024" s="118"/>
    </row>
    <row r="1025" spans="41:42">
      <c r="AO1025" s="118"/>
      <c r="AP1025" s="118"/>
    </row>
    <row r="1026" spans="41:42">
      <c r="AO1026" s="118"/>
      <c r="AP1026" s="118"/>
    </row>
    <row r="1027" spans="41:42">
      <c r="AO1027" s="118"/>
      <c r="AP1027" s="118"/>
    </row>
    <row r="1028" spans="41:42">
      <c r="AO1028" s="118"/>
      <c r="AP1028" s="118"/>
    </row>
    <row r="1029" spans="41:42">
      <c r="AO1029" s="118"/>
      <c r="AP1029" s="118"/>
    </row>
    <row r="1030" spans="41:42">
      <c r="AO1030" s="118"/>
      <c r="AP1030" s="118"/>
    </row>
    <row r="1031" spans="41:42">
      <c r="AO1031" s="118"/>
      <c r="AP1031" s="118"/>
    </row>
    <row r="1032" spans="41:42">
      <c r="AO1032" s="118"/>
      <c r="AP1032" s="118"/>
    </row>
    <row r="1033" spans="41:42">
      <c r="AO1033" s="118"/>
      <c r="AP1033" s="118"/>
    </row>
    <row r="1034" spans="41:42">
      <c r="AO1034" s="118"/>
      <c r="AP1034" s="118"/>
    </row>
    <row r="1035" spans="41:42">
      <c r="AO1035" s="118"/>
      <c r="AP1035" s="118"/>
    </row>
    <row r="1036" spans="41:42">
      <c r="AO1036" s="118"/>
      <c r="AP1036" s="118"/>
    </row>
    <row r="1037" spans="41:42">
      <c r="AO1037" s="118"/>
      <c r="AP1037" s="118"/>
    </row>
    <row r="1038" spans="41:42">
      <c r="AO1038" s="118"/>
      <c r="AP1038" s="118"/>
    </row>
    <row r="1039" spans="41:42">
      <c r="AO1039" s="118"/>
      <c r="AP1039" s="118"/>
    </row>
    <row r="1040" spans="41:42">
      <c r="AO1040" s="118"/>
      <c r="AP1040" s="118"/>
    </row>
    <row r="1041" spans="41:42">
      <c r="AO1041" s="118"/>
      <c r="AP1041" s="118"/>
    </row>
    <row r="1042" spans="41:42">
      <c r="AO1042" s="118"/>
      <c r="AP1042" s="118"/>
    </row>
    <row r="1043" spans="41:42">
      <c r="AO1043" s="118"/>
      <c r="AP1043" s="118"/>
    </row>
    <row r="1044" spans="41:42">
      <c r="AO1044" s="118"/>
      <c r="AP1044" s="118"/>
    </row>
    <row r="1045" spans="41:42">
      <c r="AO1045" s="118"/>
      <c r="AP1045" s="118"/>
    </row>
    <row r="1046" spans="41:42">
      <c r="AO1046" s="118"/>
      <c r="AP1046" s="118"/>
    </row>
    <row r="1047" spans="41:42">
      <c r="AO1047" s="118"/>
      <c r="AP1047" s="118"/>
    </row>
    <row r="1048" spans="41:42">
      <c r="AO1048" s="118"/>
      <c r="AP1048" s="118"/>
    </row>
    <row r="1049" spans="41:42">
      <c r="AO1049" s="118"/>
      <c r="AP1049" s="118"/>
    </row>
    <row r="1050" spans="41:42">
      <c r="AO1050" s="118"/>
      <c r="AP1050" s="118"/>
    </row>
    <row r="1051" spans="41:42">
      <c r="AO1051" s="118"/>
      <c r="AP1051" s="118"/>
    </row>
    <row r="1052" spans="41:42">
      <c r="AO1052" s="118"/>
      <c r="AP1052" s="118"/>
    </row>
    <row r="1053" spans="41:42">
      <c r="AO1053" s="118"/>
      <c r="AP1053" s="118"/>
    </row>
    <row r="1054" spans="41:42">
      <c r="AO1054" s="118"/>
      <c r="AP1054" s="118"/>
    </row>
    <row r="1055" spans="41:42">
      <c r="AO1055" s="118"/>
      <c r="AP1055" s="118"/>
    </row>
    <row r="1056" spans="41:42">
      <c r="AO1056" s="118"/>
      <c r="AP1056" s="118"/>
    </row>
    <row r="1057" spans="41:42">
      <c r="AO1057" s="118"/>
      <c r="AP1057" s="118"/>
    </row>
    <row r="1058" spans="41:42">
      <c r="AO1058" s="118"/>
      <c r="AP1058" s="118"/>
    </row>
    <row r="1059" spans="41:42">
      <c r="AO1059" s="118"/>
      <c r="AP1059" s="118"/>
    </row>
    <row r="1060" spans="41:42">
      <c r="AO1060" s="118"/>
      <c r="AP1060" s="118"/>
    </row>
    <row r="1061" spans="41:42">
      <c r="AO1061" s="118"/>
      <c r="AP1061" s="118"/>
    </row>
    <row r="1062" spans="41:42">
      <c r="AO1062" s="118"/>
      <c r="AP1062" s="118"/>
    </row>
    <row r="1063" spans="41:42">
      <c r="AO1063" s="118"/>
      <c r="AP1063" s="118"/>
    </row>
    <row r="1064" spans="41:42">
      <c r="AO1064" s="118"/>
      <c r="AP1064" s="118"/>
    </row>
    <row r="1065" spans="41:42">
      <c r="AO1065" s="118"/>
      <c r="AP1065" s="118"/>
    </row>
    <row r="1066" spans="41:42">
      <c r="AO1066" s="118"/>
      <c r="AP1066" s="118"/>
    </row>
    <row r="1067" spans="41:42">
      <c r="AO1067" s="118"/>
      <c r="AP1067" s="118"/>
    </row>
    <row r="1068" spans="41:42">
      <c r="AO1068" s="118"/>
      <c r="AP1068" s="118"/>
    </row>
    <row r="1069" spans="41:42">
      <c r="AO1069" s="118"/>
      <c r="AP1069" s="118"/>
    </row>
    <row r="1070" spans="41:42">
      <c r="AO1070" s="118"/>
      <c r="AP1070" s="118"/>
    </row>
    <row r="1071" spans="41:42">
      <c r="AO1071" s="118"/>
      <c r="AP1071" s="118"/>
    </row>
    <row r="1072" spans="41:42">
      <c r="AO1072" s="118"/>
      <c r="AP1072" s="118"/>
    </row>
    <row r="1073" spans="41:42">
      <c r="AO1073" s="118"/>
      <c r="AP1073" s="118"/>
    </row>
    <row r="1074" spans="41:42">
      <c r="AO1074" s="118"/>
      <c r="AP1074" s="118"/>
    </row>
    <row r="1075" spans="41:42">
      <c r="AO1075" s="118"/>
      <c r="AP1075" s="118"/>
    </row>
    <row r="1076" spans="41:42">
      <c r="AO1076" s="118"/>
      <c r="AP1076" s="118"/>
    </row>
    <row r="1077" spans="41:42">
      <c r="AO1077" s="118"/>
      <c r="AP1077" s="118"/>
    </row>
    <row r="1078" spans="41:42">
      <c r="AO1078" s="118"/>
      <c r="AP1078" s="118"/>
    </row>
    <row r="1079" spans="41:42">
      <c r="AO1079" s="118"/>
      <c r="AP1079" s="118"/>
    </row>
    <row r="1080" spans="41:42">
      <c r="AO1080" s="118"/>
      <c r="AP1080" s="118"/>
    </row>
    <row r="1081" spans="41:42">
      <c r="AO1081" s="118"/>
      <c r="AP1081" s="118"/>
    </row>
    <row r="1082" spans="41:42">
      <c r="AO1082" s="118"/>
      <c r="AP1082" s="118"/>
    </row>
    <row r="1083" spans="41:42">
      <c r="AO1083" s="118"/>
      <c r="AP1083" s="118"/>
    </row>
    <row r="1084" spans="41:42">
      <c r="AO1084" s="118"/>
      <c r="AP1084" s="118"/>
    </row>
    <row r="1085" spans="41:42">
      <c r="AO1085" s="118"/>
      <c r="AP1085" s="118"/>
    </row>
    <row r="1086" spans="41:42">
      <c r="AO1086" s="118"/>
      <c r="AP1086" s="118"/>
    </row>
    <row r="1087" spans="41:42">
      <c r="AO1087" s="118"/>
      <c r="AP1087" s="118"/>
    </row>
    <row r="1088" spans="41:42">
      <c r="AO1088" s="118"/>
      <c r="AP1088" s="118"/>
    </row>
    <row r="1089" spans="41:42">
      <c r="AO1089" s="118"/>
      <c r="AP1089" s="118"/>
    </row>
    <row r="1090" spans="41:42">
      <c r="AO1090" s="118"/>
      <c r="AP1090" s="118"/>
    </row>
    <row r="1091" spans="41:42">
      <c r="AO1091" s="118"/>
      <c r="AP1091" s="118"/>
    </row>
    <row r="1092" spans="41:42">
      <c r="AO1092" s="118"/>
      <c r="AP1092" s="118"/>
    </row>
    <row r="1093" spans="41:42">
      <c r="AO1093" s="118"/>
      <c r="AP1093" s="118"/>
    </row>
    <row r="1094" spans="41:42">
      <c r="AO1094" s="118"/>
      <c r="AP1094" s="118"/>
    </row>
    <row r="1095" spans="41:42">
      <c r="AO1095" s="118"/>
      <c r="AP1095" s="118"/>
    </row>
    <row r="1096" spans="41:42">
      <c r="AO1096" s="118"/>
      <c r="AP1096" s="118"/>
    </row>
    <row r="1097" spans="41:42">
      <c r="AO1097" s="118"/>
      <c r="AP1097" s="118"/>
    </row>
    <row r="1098" spans="41:42">
      <c r="AO1098" s="118"/>
      <c r="AP1098" s="118"/>
    </row>
    <row r="1099" spans="41:42">
      <c r="AO1099" s="118"/>
      <c r="AP1099" s="118"/>
    </row>
    <row r="1100" spans="41:42">
      <c r="AO1100" s="118"/>
      <c r="AP1100" s="118"/>
    </row>
    <row r="1101" spans="41:42">
      <c r="AO1101" s="118"/>
      <c r="AP1101" s="118"/>
    </row>
    <row r="1102" spans="41:42">
      <c r="AO1102" s="118"/>
      <c r="AP1102" s="118"/>
    </row>
    <row r="1103" spans="41:42">
      <c r="AO1103" s="118"/>
      <c r="AP1103" s="118"/>
    </row>
    <row r="1104" spans="41:42">
      <c r="AO1104" s="118"/>
      <c r="AP1104" s="118"/>
    </row>
    <row r="1105" spans="41:42">
      <c r="AO1105" s="118"/>
      <c r="AP1105" s="118"/>
    </row>
    <row r="1106" spans="41:42">
      <c r="AO1106" s="118"/>
      <c r="AP1106" s="118"/>
    </row>
    <row r="1107" spans="41:42">
      <c r="AO1107" s="118"/>
      <c r="AP1107" s="118"/>
    </row>
    <row r="1108" spans="41:42">
      <c r="AO1108" s="118"/>
      <c r="AP1108" s="118"/>
    </row>
    <row r="1109" spans="41:42">
      <c r="AO1109" s="118"/>
      <c r="AP1109" s="118"/>
    </row>
    <row r="1110" spans="41:42">
      <c r="AO1110" s="118"/>
      <c r="AP1110" s="118"/>
    </row>
    <row r="1111" spans="41:42">
      <c r="AO1111" s="118"/>
      <c r="AP1111" s="118"/>
    </row>
    <row r="1112" spans="41:42">
      <c r="AO1112" s="118"/>
      <c r="AP1112" s="118"/>
    </row>
    <row r="1113" spans="41:42">
      <c r="AO1113" s="118"/>
      <c r="AP1113" s="118"/>
    </row>
    <row r="1114" spans="41:42">
      <c r="AO1114" s="118"/>
      <c r="AP1114" s="118"/>
    </row>
    <row r="1115" spans="41:42">
      <c r="AO1115" s="118"/>
      <c r="AP1115" s="118"/>
    </row>
    <row r="1116" spans="41:42">
      <c r="AO1116" s="118"/>
      <c r="AP1116" s="118"/>
    </row>
    <row r="1117" spans="41:42">
      <c r="AO1117" s="118"/>
      <c r="AP1117" s="118"/>
    </row>
    <row r="1118" spans="41:42">
      <c r="AO1118" s="118"/>
      <c r="AP1118" s="118"/>
    </row>
    <row r="1119" spans="41:42">
      <c r="AO1119" s="118"/>
      <c r="AP1119" s="118"/>
    </row>
    <row r="1120" spans="41:42">
      <c r="AO1120" s="118"/>
      <c r="AP1120" s="118"/>
    </row>
    <row r="1121" spans="41:42">
      <c r="AO1121" s="118"/>
      <c r="AP1121" s="118"/>
    </row>
    <row r="1122" spans="41:42">
      <c r="AO1122" s="118"/>
      <c r="AP1122" s="118"/>
    </row>
    <row r="1123" spans="41:42">
      <c r="AO1123" s="118"/>
      <c r="AP1123" s="118"/>
    </row>
    <row r="1124" spans="41:42">
      <c r="AO1124" s="118"/>
      <c r="AP1124" s="118"/>
    </row>
    <row r="1125" spans="41:42">
      <c r="AO1125" s="118"/>
      <c r="AP1125" s="118"/>
    </row>
    <row r="1126" spans="41:42">
      <c r="AO1126" s="118"/>
      <c r="AP1126" s="118"/>
    </row>
    <row r="1127" spans="41:42">
      <c r="AO1127" s="118"/>
      <c r="AP1127" s="118"/>
    </row>
    <row r="1128" spans="41:42">
      <c r="AO1128" s="118"/>
      <c r="AP1128" s="118"/>
    </row>
    <row r="1129" spans="41:42">
      <c r="AO1129" s="118"/>
      <c r="AP1129" s="118"/>
    </row>
    <row r="1130" spans="41:42">
      <c r="AO1130" s="118"/>
      <c r="AP1130" s="118"/>
    </row>
    <row r="1131" spans="41:42">
      <c r="AO1131" s="118"/>
      <c r="AP1131" s="118"/>
    </row>
    <row r="1132" spans="41:42">
      <c r="AO1132" s="118"/>
      <c r="AP1132" s="118"/>
    </row>
    <row r="1133" spans="41:42">
      <c r="AO1133" s="118"/>
      <c r="AP1133" s="118"/>
    </row>
    <row r="1134" spans="41:42">
      <c r="AO1134" s="118"/>
      <c r="AP1134" s="118"/>
    </row>
    <row r="1135" spans="41:42">
      <c r="AO1135" s="118"/>
      <c r="AP1135" s="118"/>
    </row>
    <row r="1136" spans="41:42">
      <c r="AO1136" s="118"/>
      <c r="AP1136" s="118"/>
    </row>
    <row r="1137" spans="41:42">
      <c r="AO1137" s="118"/>
      <c r="AP1137" s="118"/>
    </row>
    <row r="1138" spans="41:42">
      <c r="AO1138" s="118"/>
      <c r="AP1138" s="118"/>
    </row>
    <row r="1139" spans="41:42">
      <c r="AO1139" s="118"/>
      <c r="AP1139" s="118"/>
    </row>
    <row r="1140" spans="41:42">
      <c r="AO1140" s="118"/>
      <c r="AP1140" s="118"/>
    </row>
    <row r="1141" spans="41:42">
      <c r="AO1141" s="118"/>
      <c r="AP1141" s="118"/>
    </row>
    <row r="1142" spans="41:42">
      <c r="AO1142" s="118"/>
      <c r="AP1142" s="118"/>
    </row>
    <row r="1143" spans="41:42">
      <c r="AO1143" s="118"/>
      <c r="AP1143" s="118"/>
    </row>
    <row r="1144" spans="41:42">
      <c r="AO1144" s="118"/>
      <c r="AP1144" s="118"/>
    </row>
    <row r="1145" spans="41:42">
      <c r="AO1145" s="118"/>
      <c r="AP1145" s="118"/>
    </row>
    <row r="1146" spans="41:42">
      <c r="AO1146" s="118"/>
      <c r="AP1146" s="118"/>
    </row>
    <row r="1147" spans="41:42">
      <c r="AO1147" s="118"/>
      <c r="AP1147" s="118"/>
    </row>
    <row r="1148" spans="41:42">
      <c r="AO1148" s="118"/>
      <c r="AP1148" s="118"/>
    </row>
    <row r="1149" spans="41:42">
      <c r="AO1149" s="118"/>
      <c r="AP1149" s="118"/>
    </row>
    <row r="1150" spans="41:42">
      <c r="AO1150" s="118"/>
      <c r="AP1150" s="118"/>
    </row>
    <row r="1151" spans="41:42">
      <c r="AO1151" s="118"/>
      <c r="AP1151" s="118"/>
    </row>
    <row r="1152" spans="41:42">
      <c r="AO1152" s="118"/>
      <c r="AP1152" s="118"/>
    </row>
    <row r="1153" spans="41:42">
      <c r="AO1153" s="118"/>
      <c r="AP1153" s="118"/>
    </row>
    <row r="1154" spans="41:42">
      <c r="AO1154" s="118"/>
      <c r="AP1154" s="118"/>
    </row>
    <row r="1155" spans="41:42">
      <c r="AO1155" s="118"/>
      <c r="AP1155" s="118"/>
    </row>
    <row r="1156" spans="41:42">
      <c r="AO1156" s="118"/>
      <c r="AP1156" s="118"/>
    </row>
    <row r="1157" spans="41:42">
      <c r="AO1157" s="118"/>
      <c r="AP1157" s="118"/>
    </row>
    <row r="1158" spans="41:42">
      <c r="AO1158" s="118"/>
      <c r="AP1158" s="118"/>
    </row>
    <row r="1159" spans="41:42">
      <c r="AO1159" s="118"/>
      <c r="AP1159" s="118"/>
    </row>
    <row r="1160" spans="41:42">
      <c r="AO1160" s="118"/>
      <c r="AP1160" s="118"/>
    </row>
    <row r="1161" spans="41:42">
      <c r="AO1161" s="118"/>
      <c r="AP1161" s="118"/>
    </row>
    <row r="1162" spans="41:42">
      <c r="AO1162" s="118"/>
      <c r="AP1162" s="118"/>
    </row>
    <row r="1163" spans="41:42">
      <c r="AO1163" s="118"/>
      <c r="AP1163" s="118"/>
    </row>
    <row r="1164" spans="41:42">
      <c r="AO1164" s="118"/>
      <c r="AP1164" s="118"/>
    </row>
    <row r="1165" spans="41:42">
      <c r="AO1165" s="118"/>
      <c r="AP1165" s="118"/>
    </row>
    <row r="1166" spans="41:42">
      <c r="AO1166" s="118"/>
      <c r="AP1166" s="118"/>
    </row>
    <row r="1167" spans="41:42">
      <c r="AO1167" s="118"/>
      <c r="AP1167" s="118"/>
    </row>
    <row r="1168" spans="41:42">
      <c r="AO1168" s="118"/>
      <c r="AP1168" s="118"/>
    </row>
    <row r="1169" spans="41:42">
      <c r="AO1169" s="118"/>
      <c r="AP1169" s="118"/>
    </row>
    <row r="1170" spans="41:42">
      <c r="AO1170" s="118"/>
      <c r="AP1170" s="118"/>
    </row>
    <row r="1171" spans="41:42">
      <c r="AO1171" s="118"/>
      <c r="AP1171" s="118"/>
    </row>
    <row r="1172" spans="41:42">
      <c r="AO1172" s="118"/>
      <c r="AP1172" s="118"/>
    </row>
    <row r="1173" spans="41:42">
      <c r="AO1173" s="118"/>
      <c r="AP1173" s="118"/>
    </row>
    <row r="1174" spans="41:42">
      <c r="AO1174" s="118"/>
      <c r="AP1174" s="118"/>
    </row>
    <row r="1175" spans="41:42">
      <c r="AO1175" s="118"/>
      <c r="AP1175" s="118"/>
    </row>
    <row r="1176" spans="41:42">
      <c r="AO1176" s="118"/>
      <c r="AP1176" s="118"/>
    </row>
    <row r="1177" spans="41:42">
      <c r="AO1177" s="118"/>
      <c r="AP1177" s="118"/>
    </row>
    <row r="1178" spans="41:42">
      <c r="AO1178" s="118"/>
      <c r="AP1178" s="118"/>
    </row>
    <row r="1179" spans="41:42">
      <c r="AO1179" s="118"/>
      <c r="AP1179" s="118"/>
    </row>
    <row r="1180" spans="41:42">
      <c r="AO1180" s="118"/>
      <c r="AP1180" s="118"/>
    </row>
    <row r="1181" spans="41:42">
      <c r="AO1181" s="118"/>
      <c r="AP1181" s="118"/>
    </row>
    <row r="1182" spans="41:42">
      <c r="AO1182" s="118"/>
      <c r="AP1182" s="118"/>
    </row>
    <row r="1183" spans="41:42">
      <c r="AO1183" s="118"/>
      <c r="AP1183" s="118"/>
    </row>
    <row r="1184" spans="41:42">
      <c r="AO1184" s="118"/>
      <c r="AP1184" s="118"/>
    </row>
    <row r="1185" spans="41:42">
      <c r="AO1185" s="118"/>
      <c r="AP1185" s="118"/>
    </row>
    <row r="1186" spans="41:42">
      <c r="AO1186" s="118"/>
      <c r="AP1186" s="118"/>
    </row>
    <row r="1187" spans="41:42">
      <c r="AO1187" s="118"/>
      <c r="AP1187" s="118"/>
    </row>
    <row r="1188" spans="41:42">
      <c r="AO1188" s="118"/>
      <c r="AP1188" s="118"/>
    </row>
    <row r="1189" spans="41:42">
      <c r="AO1189" s="118"/>
      <c r="AP1189" s="118"/>
    </row>
    <row r="1190" spans="41:42">
      <c r="AO1190" s="118"/>
      <c r="AP1190" s="118"/>
    </row>
    <row r="1191" spans="41:42">
      <c r="AO1191" s="118"/>
      <c r="AP1191" s="118"/>
    </row>
    <row r="1192" spans="41:42">
      <c r="AO1192" s="118"/>
      <c r="AP1192" s="118"/>
    </row>
    <row r="1193" spans="41:42">
      <c r="AO1193" s="118"/>
      <c r="AP1193" s="118"/>
    </row>
    <row r="1194" spans="41:42">
      <c r="AO1194" s="118"/>
      <c r="AP1194" s="118"/>
    </row>
    <row r="1195" spans="41:42">
      <c r="AO1195" s="118"/>
      <c r="AP1195" s="118"/>
    </row>
    <row r="1196" spans="41:42">
      <c r="AO1196" s="118"/>
      <c r="AP1196" s="118"/>
    </row>
    <row r="1197" spans="41:42">
      <c r="AO1197" s="118"/>
      <c r="AP1197" s="118"/>
    </row>
    <row r="1198" spans="41:42">
      <c r="AO1198" s="118"/>
      <c r="AP1198" s="118"/>
    </row>
    <row r="1199" spans="41:42">
      <c r="AO1199" s="118"/>
      <c r="AP1199" s="118"/>
    </row>
    <row r="1200" spans="41:42">
      <c r="AO1200" s="118"/>
      <c r="AP1200" s="118"/>
    </row>
    <row r="1201" spans="41:42">
      <c r="AO1201" s="118"/>
      <c r="AP1201" s="118"/>
    </row>
    <row r="1202" spans="41:42">
      <c r="AO1202" s="118"/>
      <c r="AP1202" s="118"/>
    </row>
    <row r="1203" spans="41:42">
      <c r="AO1203" s="118"/>
      <c r="AP1203" s="118"/>
    </row>
    <row r="1204" spans="41:42">
      <c r="AO1204" s="118"/>
      <c r="AP1204" s="118"/>
    </row>
    <row r="1205" spans="41:42">
      <c r="AO1205" s="118"/>
      <c r="AP1205" s="118"/>
    </row>
    <row r="1206" spans="41:42">
      <c r="AO1206" s="118"/>
      <c r="AP1206" s="118"/>
    </row>
    <row r="1207" spans="41:42">
      <c r="AO1207" s="118"/>
      <c r="AP1207" s="118"/>
    </row>
    <row r="1208" spans="41:42">
      <c r="AO1208" s="118"/>
      <c r="AP1208" s="118"/>
    </row>
    <row r="1209" spans="41:42">
      <c r="AO1209" s="118"/>
      <c r="AP1209" s="118"/>
    </row>
    <row r="1210" spans="41:42">
      <c r="AO1210" s="118"/>
      <c r="AP1210" s="118"/>
    </row>
    <row r="1211" spans="41:42">
      <c r="AO1211" s="118"/>
      <c r="AP1211" s="118"/>
    </row>
    <row r="1212" spans="41:42">
      <c r="AO1212" s="118"/>
      <c r="AP1212" s="118"/>
    </row>
    <row r="1213" spans="41:42">
      <c r="AO1213" s="118"/>
      <c r="AP1213" s="118"/>
    </row>
    <row r="1214" spans="41:42">
      <c r="AO1214" s="118"/>
      <c r="AP1214" s="118"/>
    </row>
    <row r="1215" spans="41:42">
      <c r="AO1215" s="118"/>
      <c r="AP1215" s="118"/>
    </row>
    <row r="1216" spans="41:42">
      <c r="AO1216" s="118"/>
      <c r="AP1216" s="118"/>
    </row>
    <row r="1217" spans="41:42">
      <c r="AO1217" s="118"/>
      <c r="AP1217" s="118"/>
    </row>
    <row r="1218" spans="41:42">
      <c r="AO1218" s="118"/>
      <c r="AP1218" s="118"/>
    </row>
    <row r="1219" spans="41:42">
      <c r="AO1219" s="118"/>
      <c r="AP1219" s="118"/>
    </row>
    <row r="1220" spans="41:42">
      <c r="AO1220" s="118"/>
      <c r="AP1220" s="118"/>
    </row>
    <row r="1221" spans="41:42">
      <c r="AO1221" s="118"/>
      <c r="AP1221" s="118"/>
    </row>
    <row r="1222" spans="41:42">
      <c r="AO1222" s="118"/>
      <c r="AP1222" s="118"/>
    </row>
    <row r="1223" spans="41:42">
      <c r="AO1223" s="118"/>
      <c r="AP1223" s="118"/>
    </row>
    <row r="1224" spans="41:42">
      <c r="AO1224" s="118"/>
      <c r="AP1224" s="118"/>
    </row>
    <row r="1225" spans="41:42">
      <c r="AO1225" s="118"/>
      <c r="AP1225" s="118"/>
    </row>
    <row r="1226" spans="41:42">
      <c r="AO1226" s="118"/>
      <c r="AP1226" s="118"/>
    </row>
    <row r="1227" spans="41:42">
      <c r="AO1227" s="118"/>
      <c r="AP1227" s="118"/>
    </row>
    <row r="1228" spans="41:42">
      <c r="AO1228" s="118"/>
      <c r="AP1228" s="118"/>
    </row>
    <row r="1229" spans="41:42">
      <c r="AO1229" s="118"/>
      <c r="AP1229" s="118"/>
    </row>
    <row r="1230" spans="41:42">
      <c r="AO1230" s="118"/>
      <c r="AP1230" s="118"/>
    </row>
    <row r="1231" spans="41:42">
      <c r="AO1231" s="118"/>
      <c r="AP1231" s="118"/>
    </row>
    <row r="1232" spans="41:42">
      <c r="AO1232" s="118"/>
      <c r="AP1232" s="118"/>
    </row>
    <row r="1233" spans="41:42">
      <c r="AO1233" s="118"/>
      <c r="AP1233" s="118"/>
    </row>
    <row r="1234" spans="41:42">
      <c r="AO1234" s="118"/>
      <c r="AP1234" s="118"/>
    </row>
    <row r="1235" spans="41:42">
      <c r="AO1235" s="118"/>
      <c r="AP1235" s="118"/>
    </row>
    <row r="1236" spans="41:42">
      <c r="AO1236" s="118"/>
      <c r="AP1236" s="118"/>
    </row>
    <row r="1237" spans="41:42">
      <c r="AO1237" s="118"/>
      <c r="AP1237" s="118"/>
    </row>
    <row r="1238" spans="41:42">
      <c r="AO1238" s="118"/>
      <c r="AP1238" s="118"/>
    </row>
    <row r="1239" spans="41:42">
      <c r="AO1239" s="118"/>
      <c r="AP1239" s="118"/>
    </row>
    <row r="1240" spans="41:42">
      <c r="AO1240" s="118"/>
      <c r="AP1240" s="118"/>
    </row>
    <row r="1241" spans="41:42">
      <c r="AO1241" s="118"/>
      <c r="AP1241" s="118"/>
    </row>
    <row r="1242" spans="41:42">
      <c r="AO1242" s="118"/>
      <c r="AP1242" s="118"/>
    </row>
    <row r="1243" spans="41:42">
      <c r="AO1243" s="118"/>
      <c r="AP1243" s="118"/>
    </row>
    <row r="1244" spans="41:42">
      <c r="AO1244" s="118"/>
      <c r="AP1244" s="118"/>
    </row>
    <row r="1245" spans="41:42">
      <c r="AO1245" s="118"/>
      <c r="AP1245" s="118"/>
    </row>
    <row r="1246" spans="41:42">
      <c r="AO1246" s="118"/>
      <c r="AP1246" s="118"/>
    </row>
    <row r="1247" spans="41:42">
      <c r="AO1247" s="118"/>
      <c r="AP1247" s="118"/>
    </row>
    <row r="1248" spans="41:42">
      <c r="AO1248" s="118"/>
      <c r="AP1248" s="118"/>
    </row>
    <row r="1249" spans="41:42">
      <c r="AO1249" s="118"/>
      <c r="AP1249" s="118"/>
    </row>
    <row r="1250" spans="41:42">
      <c r="AO1250" s="118"/>
      <c r="AP1250" s="118"/>
    </row>
    <row r="1251" spans="41:42">
      <c r="AO1251" s="118"/>
      <c r="AP1251" s="118"/>
    </row>
    <row r="1252" spans="41:42">
      <c r="AO1252" s="118"/>
      <c r="AP1252" s="118"/>
    </row>
    <row r="1253" spans="41:42">
      <c r="AO1253" s="118"/>
      <c r="AP1253" s="118"/>
    </row>
    <row r="1254" spans="41:42">
      <c r="AO1254" s="118"/>
      <c r="AP1254" s="118"/>
    </row>
    <row r="1255" spans="41:42">
      <c r="AO1255" s="118"/>
      <c r="AP1255" s="118"/>
    </row>
    <row r="1256" spans="41:42">
      <c r="AO1256" s="118"/>
      <c r="AP1256" s="118"/>
    </row>
    <row r="1257" spans="41:42">
      <c r="AO1257" s="118"/>
      <c r="AP1257" s="118"/>
    </row>
    <row r="1258" spans="41:42">
      <c r="AO1258" s="118"/>
      <c r="AP1258" s="118"/>
    </row>
    <row r="1259" spans="41:42">
      <c r="AO1259" s="118"/>
      <c r="AP1259" s="118"/>
    </row>
    <row r="1260" spans="41:42">
      <c r="AO1260" s="118"/>
      <c r="AP1260" s="118"/>
    </row>
    <row r="1261" spans="41:42">
      <c r="AO1261" s="118"/>
      <c r="AP1261" s="118"/>
    </row>
    <row r="1262" spans="41:42">
      <c r="AO1262" s="118"/>
      <c r="AP1262" s="118"/>
    </row>
    <row r="1263" spans="41:42">
      <c r="AO1263" s="118"/>
      <c r="AP1263" s="118"/>
    </row>
    <row r="1264" spans="41:42">
      <c r="AO1264" s="118"/>
      <c r="AP1264" s="118"/>
    </row>
    <row r="1265" spans="41:42">
      <c r="AO1265" s="118"/>
      <c r="AP1265" s="118"/>
    </row>
    <row r="1266" spans="41:42">
      <c r="AO1266" s="118"/>
      <c r="AP1266" s="118"/>
    </row>
    <row r="1267" spans="41:42">
      <c r="AO1267" s="118"/>
      <c r="AP1267" s="118"/>
    </row>
    <row r="1268" spans="41:42">
      <c r="AO1268" s="118"/>
      <c r="AP1268" s="118"/>
    </row>
    <row r="1269" spans="41:42">
      <c r="AO1269" s="118"/>
      <c r="AP1269" s="118"/>
    </row>
    <row r="1270" spans="41:42">
      <c r="AO1270" s="118"/>
      <c r="AP1270" s="118"/>
    </row>
    <row r="1271" spans="41:42">
      <c r="AO1271" s="118"/>
      <c r="AP1271" s="118"/>
    </row>
    <row r="1272" spans="41:42">
      <c r="AO1272" s="118"/>
      <c r="AP1272" s="118"/>
    </row>
    <row r="1273" spans="41:42">
      <c r="AO1273" s="118"/>
      <c r="AP1273" s="118"/>
    </row>
    <row r="1274" spans="41:42">
      <c r="AO1274" s="118"/>
      <c r="AP1274" s="118"/>
    </row>
    <row r="1275" spans="41:42">
      <c r="AO1275" s="118"/>
      <c r="AP1275" s="118"/>
    </row>
    <row r="1276" spans="41:42">
      <c r="AO1276" s="118"/>
      <c r="AP1276" s="118"/>
    </row>
    <row r="1277" spans="41:42">
      <c r="AO1277" s="118"/>
      <c r="AP1277" s="118"/>
    </row>
    <row r="1278" spans="41:42">
      <c r="AO1278" s="118"/>
      <c r="AP1278" s="118"/>
    </row>
    <row r="1279" spans="41:42">
      <c r="AO1279" s="118"/>
      <c r="AP1279" s="118"/>
    </row>
    <row r="1280" spans="41:42">
      <c r="AO1280" s="118"/>
      <c r="AP1280" s="118"/>
    </row>
    <row r="1281" spans="41:42">
      <c r="AO1281" s="118"/>
      <c r="AP1281" s="118"/>
    </row>
    <row r="1282" spans="41:42">
      <c r="AO1282" s="118"/>
      <c r="AP1282" s="118"/>
    </row>
    <row r="1283" spans="41:42">
      <c r="AO1283" s="118"/>
      <c r="AP1283" s="118"/>
    </row>
    <row r="1284" spans="41:42">
      <c r="AO1284" s="118"/>
      <c r="AP1284" s="118"/>
    </row>
    <row r="1285" spans="41:42">
      <c r="AO1285" s="118"/>
      <c r="AP1285" s="118"/>
    </row>
    <row r="1286" spans="41:42">
      <c r="AO1286" s="118"/>
      <c r="AP1286" s="118"/>
    </row>
    <row r="1287" spans="41:42">
      <c r="AO1287" s="118"/>
      <c r="AP1287" s="118"/>
    </row>
    <row r="1288" spans="41:42">
      <c r="AO1288" s="118"/>
      <c r="AP1288" s="118"/>
    </row>
    <row r="1289" spans="41:42">
      <c r="AO1289" s="118"/>
      <c r="AP1289" s="118"/>
    </row>
    <row r="1290" spans="41:42">
      <c r="AO1290" s="118"/>
      <c r="AP1290" s="118"/>
    </row>
    <row r="1291" spans="41:42">
      <c r="AO1291" s="118"/>
      <c r="AP1291" s="118"/>
    </row>
    <row r="1292" spans="41:42">
      <c r="AO1292" s="118"/>
      <c r="AP1292" s="118"/>
    </row>
    <row r="1293" spans="41:42">
      <c r="AO1293" s="118"/>
      <c r="AP1293" s="118"/>
    </row>
    <row r="1294" spans="41:42">
      <c r="AO1294" s="118"/>
      <c r="AP1294" s="118"/>
    </row>
    <row r="1295" spans="41:42">
      <c r="AO1295" s="118"/>
      <c r="AP1295" s="118"/>
    </row>
    <row r="1296" spans="41:42">
      <c r="AO1296" s="118"/>
      <c r="AP1296" s="118"/>
    </row>
    <row r="1297" spans="41:42">
      <c r="AO1297" s="118"/>
      <c r="AP1297" s="118"/>
    </row>
    <row r="1298" spans="41:42">
      <c r="AO1298" s="118"/>
      <c r="AP1298" s="118"/>
    </row>
    <row r="1299" spans="41:42">
      <c r="AO1299" s="118"/>
      <c r="AP1299" s="118"/>
    </row>
    <row r="1300" spans="41:42">
      <c r="AO1300" s="118"/>
      <c r="AP1300" s="118"/>
    </row>
    <row r="1301" spans="41:42">
      <c r="AO1301" s="118"/>
      <c r="AP1301" s="118"/>
    </row>
    <row r="1302" spans="41:42">
      <c r="AO1302" s="118"/>
      <c r="AP1302" s="118"/>
    </row>
    <row r="1303" spans="41:42">
      <c r="AO1303" s="118"/>
      <c r="AP1303" s="118"/>
    </row>
    <row r="1304" spans="41:42">
      <c r="AO1304" s="118"/>
      <c r="AP1304" s="118"/>
    </row>
    <row r="1305" spans="41:42">
      <c r="AO1305" s="118"/>
      <c r="AP1305" s="118"/>
    </row>
    <row r="1306" spans="41:42">
      <c r="AO1306" s="118"/>
      <c r="AP1306" s="118"/>
    </row>
    <row r="1307" spans="41:42">
      <c r="AO1307" s="118"/>
      <c r="AP1307" s="118"/>
    </row>
    <row r="1308" spans="41:42">
      <c r="AO1308" s="118"/>
      <c r="AP1308" s="118"/>
    </row>
    <row r="1309" spans="41:42">
      <c r="AO1309" s="118"/>
      <c r="AP1309" s="118"/>
    </row>
    <row r="1310" spans="41:42">
      <c r="AO1310" s="118"/>
      <c r="AP1310" s="118"/>
    </row>
    <row r="1311" spans="41:42">
      <c r="AO1311" s="118"/>
      <c r="AP1311" s="118"/>
    </row>
    <row r="1312" spans="41:42">
      <c r="AO1312" s="118"/>
      <c r="AP1312" s="118"/>
    </row>
    <row r="1313" spans="41:42">
      <c r="AO1313" s="118"/>
      <c r="AP1313" s="118"/>
    </row>
    <row r="1314" spans="41:42">
      <c r="AO1314" s="118"/>
      <c r="AP1314" s="118"/>
    </row>
    <row r="1315" spans="41:42">
      <c r="AO1315" s="118"/>
      <c r="AP1315" s="118"/>
    </row>
    <row r="1316" spans="41:42">
      <c r="AO1316" s="118"/>
      <c r="AP1316" s="118"/>
    </row>
    <row r="1317" spans="41:42">
      <c r="AO1317" s="118"/>
      <c r="AP1317" s="118"/>
    </row>
    <row r="1318" spans="41:42">
      <c r="AO1318" s="118"/>
      <c r="AP1318" s="118"/>
    </row>
    <row r="1319" spans="41:42">
      <c r="AO1319" s="118"/>
      <c r="AP1319" s="118"/>
    </row>
    <row r="1320" spans="41:42">
      <c r="AO1320" s="118"/>
      <c r="AP1320" s="118"/>
    </row>
    <row r="1321" spans="41:42">
      <c r="AO1321" s="118"/>
      <c r="AP1321" s="118"/>
    </row>
    <row r="1322" spans="41:42">
      <c r="AO1322" s="118"/>
      <c r="AP1322" s="118"/>
    </row>
    <row r="1323" spans="41:42">
      <c r="AO1323" s="118"/>
      <c r="AP1323" s="118"/>
    </row>
    <row r="1324" spans="41:42">
      <c r="AO1324" s="118"/>
      <c r="AP1324" s="118"/>
    </row>
    <row r="1325" spans="41:42">
      <c r="AO1325" s="118"/>
      <c r="AP1325" s="118"/>
    </row>
    <row r="1326" spans="41:42">
      <c r="AO1326" s="118"/>
      <c r="AP1326" s="118"/>
    </row>
    <row r="1327" spans="41:42">
      <c r="AO1327" s="118"/>
      <c r="AP1327" s="118"/>
    </row>
    <row r="1328" spans="41:42">
      <c r="AO1328" s="118"/>
      <c r="AP1328" s="118"/>
    </row>
    <row r="1329" spans="41:42">
      <c r="AO1329" s="118"/>
      <c r="AP1329" s="118"/>
    </row>
    <row r="1330" spans="41:42">
      <c r="AO1330" s="118"/>
      <c r="AP1330" s="118"/>
    </row>
    <row r="1331" spans="41:42">
      <c r="AO1331" s="118"/>
      <c r="AP1331" s="118"/>
    </row>
    <row r="1332" spans="41:42">
      <c r="AO1332" s="118"/>
      <c r="AP1332" s="118"/>
    </row>
    <row r="1333" spans="41:42">
      <c r="AO1333" s="118"/>
      <c r="AP1333" s="118"/>
    </row>
    <row r="1334" spans="41:42">
      <c r="AO1334" s="118"/>
      <c r="AP1334" s="118"/>
    </row>
    <row r="1335" spans="41:42">
      <c r="AO1335" s="118"/>
      <c r="AP1335" s="118"/>
    </row>
    <row r="1336" spans="41:42">
      <c r="AO1336" s="118"/>
      <c r="AP1336" s="118"/>
    </row>
    <row r="1337" spans="41:42">
      <c r="AO1337" s="118"/>
      <c r="AP1337" s="118"/>
    </row>
    <row r="1338" spans="41:42">
      <c r="AO1338" s="118"/>
      <c r="AP1338" s="118"/>
    </row>
    <row r="1339" spans="41:42">
      <c r="AO1339" s="118"/>
      <c r="AP1339" s="118"/>
    </row>
    <row r="1340" spans="41:42">
      <c r="AO1340" s="118"/>
      <c r="AP1340" s="118"/>
    </row>
    <row r="1341" spans="41:42">
      <c r="AO1341" s="118"/>
      <c r="AP1341" s="118"/>
    </row>
    <row r="1342" spans="41:42">
      <c r="AO1342" s="118"/>
      <c r="AP1342" s="118"/>
    </row>
    <row r="1343" spans="41:42">
      <c r="AO1343" s="118"/>
      <c r="AP1343" s="118"/>
    </row>
    <row r="1344" spans="41:42">
      <c r="AO1344" s="118"/>
      <c r="AP1344" s="118"/>
    </row>
    <row r="1345" spans="41:42">
      <c r="AO1345" s="118"/>
      <c r="AP1345" s="118"/>
    </row>
    <row r="1346" spans="41:42">
      <c r="AO1346" s="118"/>
      <c r="AP1346" s="118"/>
    </row>
    <row r="1347" spans="41:42">
      <c r="AO1347" s="118"/>
      <c r="AP1347" s="118"/>
    </row>
    <row r="1348" spans="41:42">
      <c r="AO1348" s="118"/>
      <c r="AP1348" s="118"/>
    </row>
    <row r="1349" spans="41:42">
      <c r="AO1349" s="118"/>
      <c r="AP1349" s="118"/>
    </row>
    <row r="1350" spans="41:42">
      <c r="AO1350" s="118"/>
      <c r="AP1350" s="118"/>
    </row>
    <row r="1351" spans="41:42">
      <c r="AO1351" s="118"/>
      <c r="AP1351" s="118"/>
    </row>
    <row r="1352" spans="41:42">
      <c r="AO1352" s="118"/>
      <c r="AP1352" s="118"/>
    </row>
    <row r="1353" spans="41:42">
      <c r="AO1353" s="118"/>
      <c r="AP1353" s="118"/>
    </row>
    <row r="1354" spans="41:42">
      <c r="AO1354" s="118"/>
      <c r="AP1354" s="118"/>
    </row>
    <row r="1355" spans="41:42">
      <c r="AO1355" s="118"/>
      <c r="AP1355" s="118"/>
    </row>
    <row r="1356" spans="41:42">
      <c r="AO1356" s="118"/>
      <c r="AP1356" s="118"/>
    </row>
    <row r="1357" spans="41:42">
      <c r="AO1357" s="118"/>
      <c r="AP1357" s="118"/>
    </row>
    <row r="1358" spans="41:42">
      <c r="AO1358" s="118"/>
      <c r="AP1358" s="118"/>
    </row>
    <row r="1359" spans="41:42">
      <c r="AO1359" s="118"/>
      <c r="AP1359" s="118"/>
    </row>
    <row r="1360" spans="41:42">
      <c r="AO1360" s="118"/>
      <c r="AP1360" s="118"/>
    </row>
    <row r="1361" spans="41:42">
      <c r="AO1361" s="118"/>
      <c r="AP1361" s="118"/>
    </row>
    <row r="1362" spans="41:42">
      <c r="AO1362" s="118"/>
      <c r="AP1362" s="118"/>
    </row>
    <row r="1363" spans="41:42">
      <c r="AO1363" s="118"/>
      <c r="AP1363" s="118"/>
    </row>
    <row r="1364" spans="41:42">
      <c r="AO1364" s="118"/>
      <c r="AP1364" s="118"/>
    </row>
    <row r="1365" spans="41:42">
      <c r="AO1365" s="118"/>
      <c r="AP1365" s="118"/>
    </row>
    <row r="1366" spans="41:42">
      <c r="AO1366" s="118"/>
      <c r="AP1366" s="118"/>
    </row>
    <row r="1367" spans="41:42">
      <c r="AO1367" s="118"/>
      <c r="AP1367" s="118"/>
    </row>
    <row r="1368" spans="41:42">
      <c r="AO1368" s="118"/>
      <c r="AP1368" s="118"/>
    </row>
    <row r="1369" spans="41:42">
      <c r="AO1369" s="118"/>
      <c r="AP1369" s="118"/>
    </row>
    <row r="1370" spans="41:42">
      <c r="AO1370" s="118"/>
      <c r="AP1370" s="118"/>
    </row>
    <row r="1371" spans="41:42">
      <c r="AO1371" s="118"/>
      <c r="AP1371" s="118"/>
    </row>
    <row r="1372" spans="41:42">
      <c r="AO1372" s="118"/>
      <c r="AP1372" s="118"/>
    </row>
    <row r="1373" spans="41:42">
      <c r="AO1373" s="118"/>
      <c r="AP1373" s="118"/>
    </row>
    <row r="1374" spans="41:42">
      <c r="AO1374" s="118"/>
      <c r="AP1374" s="118"/>
    </row>
    <row r="1375" spans="41:42">
      <c r="AO1375" s="118"/>
      <c r="AP1375" s="118"/>
    </row>
    <row r="1376" spans="41:42">
      <c r="AO1376" s="118"/>
      <c r="AP1376" s="118"/>
    </row>
    <row r="1377" spans="41:42">
      <c r="AO1377" s="118"/>
      <c r="AP1377" s="118"/>
    </row>
    <row r="1378" spans="41:42">
      <c r="AO1378" s="118"/>
      <c r="AP1378" s="118"/>
    </row>
    <row r="1379" spans="41:42">
      <c r="AO1379" s="118"/>
      <c r="AP1379" s="118"/>
    </row>
    <row r="1380" spans="41:42">
      <c r="AO1380" s="118"/>
      <c r="AP1380" s="118"/>
    </row>
    <row r="1381" spans="41:42">
      <c r="AO1381" s="118"/>
      <c r="AP1381" s="118"/>
    </row>
    <row r="1382" spans="41:42">
      <c r="AO1382" s="118"/>
      <c r="AP1382" s="118"/>
    </row>
    <row r="1383" spans="41:42">
      <c r="AO1383" s="118"/>
      <c r="AP1383" s="118"/>
    </row>
    <row r="1384" spans="41:42">
      <c r="AO1384" s="118"/>
      <c r="AP1384" s="118"/>
    </row>
    <row r="1385" spans="41:42">
      <c r="AO1385" s="118"/>
      <c r="AP1385" s="118"/>
    </row>
    <row r="1386" spans="41:42">
      <c r="AO1386" s="118"/>
      <c r="AP1386" s="118"/>
    </row>
    <row r="1387" spans="41:42">
      <c r="AO1387" s="118"/>
      <c r="AP1387" s="118"/>
    </row>
    <row r="1388" spans="41:42">
      <c r="AO1388" s="118"/>
      <c r="AP1388" s="118"/>
    </row>
    <row r="1389" spans="41:42">
      <c r="AO1389" s="118"/>
      <c r="AP1389" s="118"/>
    </row>
    <row r="1390" spans="41:42">
      <c r="AO1390" s="118"/>
      <c r="AP1390" s="118"/>
    </row>
    <row r="1391" spans="41:42">
      <c r="AO1391" s="118"/>
      <c r="AP1391" s="118"/>
    </row>
    <row r="1392" spans="41:42">
      <c r="AO1392" s="118"/>
      <c r="AP1392" s="118"/>
    </row>
    <row r="1393" spans="41:42">
      <c r="AO1393" s="118"/>
      <c r="AP1393" s="118"/>
    </row>
    <row r="1394" spans="41:42">
      <c r="AO1394" s="118"/>
      <c r="AP1394" s="118"/>
    </row>
    <row r="1395" spans="41:42">
      <c r="AO1395" s="118"/>
      <c r="AP1395" s="118"/>
    </row>
    <row r="1396" spans="41:42">
      <c r="AO1396" s="118"/>
      <c r="AP1396" s="118"/>
    </row>
    <row r="1397" spans="41:42">
      <c r="AO1397" s="118"/>
      <c r="AP1397" s="118"/>
    </row>
    <row r="1398" spans="41:42">
      <c r="AO1398" s="118"/>
      <c r="AP1398" s="118"/>
    </row>
    <row r="1399" spans="41:42">
      <c r="AO1399" s="118"/>
      <c r="AP1399" s="118"/>
    </row>
    <row r="1400" spans="41:42">
      <c r="AO1400" s="118"/>
      <c r="AP1400" s="118"/>
    </row>
    <row r="1401" spans="41:42">
      <c r="AO1401" s="118"/>
      <c r="AP1401" s="118"/>
    </row>
    <row r="1402" spans="41:42">
      <c r="AO1402" s="118"/>
      <c r="AP1402" s="118"/>
    </row>
    <row r="1403" spans="41:42">
      <c r="AO1403" s="118"/>
      <c r="AP1403" s="118"/>
    </row>
    <row r="1404" spans="41:42">
      <c r="AO1404" s="118"/>
      <c r="AP1404" s="118"/>
    </row>
    <row r="1405" spans="41:42">
      <c r="AO1405" s="118"/>
      <c r="AP1405" s="118"/>
    </row>
    <row r="1406" spans="41:42">
      <c r="AO1406" s="118"/>
      <c r="AP1406" s="118"/>
    </row>
    <row r="1407" spans="41:42">
      <c r="AO1407" s="118"/>
      <c r="AP1407" s="118"/>
    </row>
    <row r="1408" spans="41:42">
      <c r="AO1408" s="118"/>
      <c r="AP1408" s="118"/>
    </row>
    <row r="1409" spans="41:42">
      <c r="AO1409" s="118"/>
      <c r="AP1409" s="118"/>
    </row>
    <row r="1410" spans="41:42">
      <c r="AO1410" s="118"/>
      <c r="AP1410" s="118"/>
    </row>
    <row r="1411" spans="41:42">
      <c r="AO1411" s="118"/>
      <c r="AP1411" s="118"/>
    </row>
    <row r="1412" spans="41:42">
      <c r="AO1412" s="118"/>
      <c r="AP1412" s="118"/>
    </row>
    <row r="1413" spans="41:42">
      <c r="AO1413" s="118"/>
      <c r="AP1413" s="118"/>
    </row>
    <row r="1414" spans="41:42">
      <c r="AO1414" s="118"/>
      <c r="AP1414" s="118"/>
    </row>
    <row r="1415" spans="41:42">
      <c r="AO1415" s="118"/>
      <c r="AP1415" s="118"/>
    </row>
    <row r="1416" spans="41:42">
      <c r="AO1416" s="118"/>
      <c r="AP1416" s="118"/>
    </row>
    <row r="1417" spans="41:42">
      <c r="AO1417" s="118"/>
      <c r="AP1417" s="118"/>
    </row>
    <row r="1418" spans="41:42">
      <c r="AO1418" s="118"/>
      <c r="AP1418" s="118"/>
    </row>
    <row r="1419" spans="41:42">
      <c r="AO1419" s="118"/>
      <c r="AP1419" s="118"/>
    </row>
    <row r="1420" spans="41:42">
      <c r="AO1420" s="118"/>
      <c r="AP1420" s="118"/>
    </row>
    <row r="1421" spans="41:42">
      <c r="AO1421" s="118"/>
      <c r="AP1421" s="118"/>
    </row>
    <row r="1422" spans="41:42">
      <c r="AO1422" s="118"/>
      <c r="AP1422" s="118"/>
    </row>
    <row r="1423" spans="41:42">
      <c r="AO1423" s="118"/>
      <c r="AP1423" s="118"/>
    </row>
    <row r="1424" spans="41:42">
      <c r="AO1424" s="118"/>
      <c r="AP1424" s="118"/>
    </row>
    <row r="1425" spans="41:42">
      <c r="AO1425" s="118"/>
      <c r="AP1425" s="118"/>
    </row>
    <row r="1426" spans="41:42">
      <c r="AO1426" s="118"/>
      <c r="AP1426" s="118"/>
    </row>
    <row r="1427" spans="41:42">
      <c r="AO1427" s="118"/>
      <c r="AP1427" s="118"/>
    </row>
    <row r="1428" spans="41:42">
      <c r="AO1428" s="118"/>
      <c r="AP1428" s="118"/>
    </row>
    <row r="1429" spans="41:42">
      <c r="AO1429" s="118"/>
      <c r="AP1429" s="118"/>
    </row>
    <row r="1430" spans="41:42">
      <c r="AO1430" s="118"/>
      <c r="AP1430" s="118"/>
    </row>
    <row r="1431" spans="41:42">
      <c r="AO1431" s="118"/>
      <c r="AP1431" s="118"/>
    </row>
    <row r="1432" spans="41:42">
      <c r="AO1432" s="118"/>
      <c r="AP1432" s="118"/>
    </row>
    <row r="1433" spans="41:42">
      <c r="AO1433" s="118"/>
      <c r="AP1433" s="118"/>
    </row>
    <row r="1434" spans="41:42">
      <c r="AO1434" s="118"/>
      <c r="AP1434" s="118"/>
    </row>
    <row r="1435" spans="41:42">
      <c r="AO1435" s="118"/>
      <c r="AP1435" s="118"/>
    </row>
    <row r="1436" spans="41:42">
      <c r="AO1436" s="118"/>
      <c r="AP1436" s="118"/>
    </row>
    <row r="1437" spans="41:42">
      <c r="AO1437" s="118"/>
      <c r="AP1437" s="118"/>
    </row>
    <row r="1438" spans="41:42">
      <c r="AO1438" s="118"/>
      <c r="AP1438" s="118"/>
    </row>
    <row r="1439" spans="41:42">
      <c r="AO1439" s="118"/>
      <c r="AP1439" s="118"/>
    </row>
    <row r="1440" spans="41:42">
      <c r="AO1440" s="118"/>
      <c r="AP1440" s="118"/>
    </row>
    <row r="1441" spans="41:42">
      <c r="AO1441" s="118"/>
      <c r="AP1441" s="118"/>
    </row>
    <row r="1442" spans="41:42">
      <c r="AO1442" s="118"/>
      <c r="AP1442" s="118"/>
    </row>
    <row r="1443" spans="41:42">
      <c r="AO1443" s="118"/>
      <c r="AP1443" s="118"/>
    </row>
    <row r="1444" spans="41:42">
      <c r="AO1444" s="118"/>
      <c r="AP1444" s="118"/>
    </row>
    <row r="1445" spans="41:42">
      <c r="AO1445" s="118"/>
      <c r="AP1445" s="118"/>
    </row>
    <row r="1446" spans="41:42">
      <c r="AO1446" s="118"/>
      <c r="AP1446" s="118"/>
    </row>
    <row r="1447" spans="41:42">
      <c r="AO1447" s="118"/>
      <c r="AP1447" s="118"/>
    </row>
    <row r="1448" spans="41:42">
      <c r="AO1448" s="118"/>
      <c r="AP1448" s="118"/>
    </row>
    <row r="1449" spans="41:42">
      <c r="AO1449" s="118"/>
      <c r="AP1449" s="118"/>
    </row>
    <row r="1450" spans="41:42">
      <c r="AO1450" s="118"/>
      <c r="AP1450" s="118"/>
    </row>
    <row r="1451" spans="41:42">
      <c r="AO1451" s="118"/>
      <c r="AP1451" s="118"/>
    </row>
    <row r="1452" spans="41:42">
      <c r="AO1452" s="118"/>
      <c r="AP1452" s="118"/>
    </row>
    <row r="1453" spans="41:42">
      <c r="AO1453" s="118"/>
      <c r="AP1453" s="118"/>
    </row>
    <row r="1454" spans="41:42">
      <c r="AO1454" s="118"/>
      <c r="AP1454" s="118"/>
    </row>
    <row r="1455" spans="41:42">
      <c r="AO1455" s="118"/>
      <c r="AP1455" s="118"/>
    </row>
    <row r="1456" spans="41:42">
      <c r="AO1456" s="118"/>
      <c r="AP1456" s="118"/>
    </row>
    <row r="1457" spans="41:42">
      <c r="AO1457" s="118"/>
      <c r="AP1457" s="118"/>
    </row>
    <row r="1458" spans="41:42">
      <c r="AO1458" s="118"/>
      <c r="AP1458" s="118"/>
    </row>
    <row r="1459" spans="41:42">
      <c r="AO1459" s="118"/>
      <c r="AP1459" s="118"/>
    </row>
    <row r="1460" spans="41:42">
      <c r="AO1460" s="118"/>
      <c r="AP1460" s="118"/>
    </row>
    <row r="1461" spans="41:42">
      <c r="AO1461" s="118"/>
      <c r="AP1461" s="118"/>
    </row>
    <row r="1462" spans="41:42">
      <c r="AO1462" s="118"/>
      <c r="AP1462" s="118"/>
    </row>
    <row r="1463" spans="41:42">
      <c r="AO1463" s="118"/>
      <c r="AP1463" s="118"/>
    </row>
    <row r="1464" spans="41:42">
      <c r="AO1464" s="118"/>
      <c r="AP1464" s="118"/>
    </row>
    <row r="1465" spans="41:42">
      <c r="AO1465" s="118"/>
      <c r="AP1465" s="118"/>
    </row>
    <row r="1466" spans="41:42">
      <c r="AO1466" s="118"/>
      <c r="AP1466" s="118"/>
    </row>
    <row r="1467" spans="41:42">
      <c r="AO1467" s="118"/>
      <c r="AP1467" s="118"/>
    </row>
    <row r="1468" spans="41:42">
      <c r="AO1468" s="118"/>
      <c r="AP1468" s="118"/>
    </row>
    <row r="1469" spans="41:42">
      <c r="AO1469" s="118"/>
      <c r="AP1469" s="118"/>
    </row>
    <row r="1470" spans="41:42">
      <c r="AO1470" s="118"/>
      <c r="AP1470" s="118"/>
    </row>
    <row r="1471" spans="41:42">
      <c r="AO1471" s="118"/>
      <c r="AP1471" s="118"/>
    </row>
    <row r="1472" spans="41:42">
      <c r="AO1472" s="118"/>
      <c r="AP1472" s="118"/>
    </row>
    <row r="1473" spans="41:42">
      <c r="AO1473" s="118"/>
      <c r="AP1473" s="118"/>
    </row>
    <row r="1474" spans="41:42">
      <c r="AO1474" s="118"/>
      <c r="AP1474" s="118"/>
    </row>
    <row r="1475" spans="41:42">
      <c r="AO1475" s="118"/>
      <c r="AP1475" s="118"/>
    </row>
    <row r="1476" spans="41:42">
      <c r="AO1476" s="118"/>
      <c r="AP1476" s="118"/>
    </row>
    <row r="1477" spans="41:42">
      <c r="AO1477" s="118"/>
      <c r="AP1477" s="118"/>
    </row>
    <row r="1478" spans="41:42">
      <c r="AO1478" s="118"/>
      <c r="AP1478" s="118"/>
    </row>
    <row r="1479" spans="41:42">
      <c r="AO1479" s="118"/>
      <c r="AP1479" s="118"/>
    </row>
    <row r="1480" spans="41:42">
      <c r="AO1480" s="118"/>
      <c r="AP1480" s="118"/>
    </row>
    <row r="1481" spans="41:42">
      <c r="AO1481" s="118"/>
      <c r="AP1481" s="118"/>
    </row>
    <row r="1482" spans="41:42">
      <c r="AO1482" s="118"/>
      <c r="AP1482" s="118"/>
    </row>
    <row r="1483" spans="41:42">
      <c r="AO1483" s="118"/>
      <c r="AP1483" s="118"/>
    </row>
    <row r="1484" spans="41:42">
      <c r="AO1484" s="118"/>
      <c r="AP1484" s="118"/>
    </row>
    <row r="1485" spans="41:42">
      <c r="AO1485" s="118"/>
      <c r="AP1485" s="118"/>
    </row>
    <row r="1486" spans="41:42">
      <c r="AO1486" s="118"/>
      <c r="AP1486" s="118"/>
    </row>
    <row r="1487" spans="41:42">
      <c r="AO1487" s="118"/>
      <c r="AP1487" s="118"/>
    </row>
    <row r="1488" spans="41:42">
      <c r="AO1488" s="118"/>
      <c r="AP1488" s="118"/>
    </row>
    <row r="1489" spans="41:42">
      <c r="AO1489" s="118"/>
      <c r="AP1489" s="118"/>
    </row>
    <row r="1490" spans="41:42">
      <c r="AO1490" s="118"/>
      <c r="AP1490" s="118"/>
    </row>
    <row r="1491" spans="41:42">
      <c r="AO1491" s="118"/>
      <c r="AP1491" s="118"/>
    </row>
    <row r="1492" spans="41:42">
      <c r="AO1492" s="118"/>
      <c r="AP1492" s="118"/>
    </row>
    <row r="1493" spans="41:42">
      <c r="AO1493" s="118"/>
      <c r="AP1493" s="118"/>
    </row>
    <row r="1494" spans="41:42">
      <c r="AO1494" s="118"/>
      <c r="AP1494" s="118"/>
    </row>
    <row r="1495" spans="41:42">
      <c r="AO1495" s="118"/>
      <c r="AP1495" s="118"/>
    </row>
    <row r="1496" spans="41:42">
      <c r="AO1496" s="118"/>
      <c r="AP1496" s="118"/>
    </row>
    <row r="1497" spans="41:42">
      <c r="AO1497" s="118"/>
      <c r="AP1497" s="118"/>
    </row>
    <row r="1498" spans="41:42">
      <c r="AO1498" s="118"/>
      <c r="AP1498" s="118"/>
    </row>
    <row r="1499" spans="41:42">
      <c r="AO1499" s="118"/>
      <c r="AP1499" s="118"/>
    </row>
    <row r="1500" spans="41:42">
      <c r="AO1500" s="118"/>
      <c r="AP1500" s="118"/>
    </row>
    <row r="1501" spans="41:42">
      <c r="AO1501" s="118"/>
      <c r="AP1501" s="118"/>
    </row>
    <row r="1502" spans="41:42">
      <c r="AO1502" s="118"/>
      <c r="AP1502" s="118"/>
    </row>
    <row r="1503" spans="41:42">
      <c r="AO1503" s="118"/>
      <c r="AP1503" s="118"/>
    </row>
    <row r="1504" spans="41:42">
      <c r="AO1504" s="118"/>
      <c r="AP1504" s="118"/>
    </row>
    <row r="1505" spans="41:42">
      <c r="AO1505" s="118"/>
      <c r="AP1505" s="118"/>
    </row>
    <row r="1506" spans="41:42">
      <c r="AO1506" s="118"/>
      <c r="AP1506" s="118"/>
    </row>
    <row r="1507" spans="41:42">
      <c r="AO1507" s="118"/>
      <c r="AP1507" s="118"/>
    </row>
    <row r="1508" spans="41:42">
      <c r="AO1508" s="118"/>
      <c r="AP1508" s="118"/>
    </row>
    <row r="1509" spans="41:42">
      <c r="AO1509" s="118"/>
      <c r="AP1509" s="118"/>
    </row>
    <row r="1510" spans="41:42">
      <c r="AO1510" s="118"/>
      <c r="AP1510" s="118"/>
    </row>
    <row r="1511" spans="41:42">
      <c r="AO1511" s="118"/>
      <c r="AP1511" s="118"/>
    </row>
    <row r="1512" spans="41:42">
      <c r="AO1512" s="118"/>
      <c r="AP1512" s="118"/>
    </row>
    <row r="1513" spans="41:42">
      <c r="AO1513" s="118"/>
      <c r="AP1513" s="118"/>
    </row>
    <row r="1514" spans="41:42">
      <c r="AO1514" s="118"/>
      <c r="AP1514" s="118"/>
    </row>
    <row r="1515" spans="41:42">
      <c r="AO1515" s="118"/>
      <c r="AP1515" s="118"/>
    </row>
    <row r="1516" spans="41:42">
      <c r="AO1516" s="118"/>
      <c r="AP1516" s="118"/>
    </row>
    <row r="1517" spans="41:42">
      <c r="AO1517" s="118"/>
      <c r="AP1517" s="118"/>
    </row>
    <row r="1518" spans="41:42">
      <c r="AO1518" s="118"/>
      <c r="AP1518" s="118"/>
    </row>
    <row r="1519" spans="41:42">
      <c r="AO1519" s="118"/>
      <c r="AP1519" s="118"/>
    </row>
    <row r="1520" spans="41:42">
      <c r="AO1520" s="118"/>
      <c r="AP1520" s="118"/>
    </row>
    <row r="1521" spans="41:42">
      <c r="AO1521" s="118"/>
      <c r="AP1521" s="118"/>
    </row>
    <row r="1522" spans="41:42">
      <c r="AO1522" s="118"/>
      <c r="AP1522" s="118"/>
    </row>
    <row r="1523" spans="41:42">
      <c r="AO1523" s="118"/>
      <c r="AP1523" s="118"/>
    </row>
    <row r="1524" spans="41:42">
      <c r="AO1524" s="118"/>
      <c r="AP1524" s="118"/>
    </row>
    <row r="1525" spans="41:42">
      <c r="AO1525" s="118"/>
      <c r="AP1525" s="118"/>
    </row>
    <row r="1526" spans="41:42">
      <c r="AO1526" s="118"/>
      <c r="AP1526" s="118"/>
    </row>
    <row r="1527" spans="41:42">
      <c r="AO1527" s="118"/>
      <c r="AP1527" s="118"/>
    </row>
    <row r="1528" spans="41:42">
      <c r="AO1528" s="118"/>
      <c r="AP1528" s="118"/>
    </row>
    <row r="1529" spans="41:42">
      <c r="AO1529" s="118"/>
      <c r="AP1529" s="118"/>
    </row>
    <row r="1530" spans="41:42">
      <c r="AO1530" s="118"/>
      <c r="AP1530" s="118"/>
    </row>
    <row r="1531" spans="41:42">
      <c r="AO1531" s="118"/>
      <c r="AP1531" s="118"/>
    </row>
    <row r="1532" spans="41:42">
      <c r="AO1532" s="118"/>
      <c r="AP1532" s="118"/>
    </row>
    <row r="1533" spans="41:42">
      <c r="AO1533" s="118"/>
      <c r="AP1533" s="118"/>
    </row>
    <row r="1534" spans="41:42">
      <c r="AO1534" s="118"/>
      <c r="AP1534" s="118"/>
    </row>
    <row r="1535" spans="41:42">
      <c r="AO1535" s="118"/>
      <c r="AP1535" s="118"/>
    </row>
    <row r="1536" spans="41:42">
      <c r="AO1536" s="118"/>
      <c r="AP1536" s="118"/>
    </row>
    <row r="1537" spans="41:42">
      <c r="AO1537" s="118"/>
      <c r="AP1537" s="118"/>
    </row>
    <row r="1538" spans="41:42">
      <c r="AO1538" s="118"/>
      <c r="AP1538" s="118"/>
    </row>
    <row r="1539" spans="41:42">
      <c r="AO1539" s="118"/>
      <c r="AP1539" s="118"/>
    </row>
    <row r="1540" spans="41:42">
      <c r="AO1540" s="118"/>
      <c r="AP1540" s="118"/>
    </row>
    <row r="1541" spans="41:42">
      <c r="AO1541" s="118"/>
      <c r="AP1541" s="118"/>
    </row>
    <row r="1542" spans="41:42">
      <c r="AO1542" s="118"/>
      <c r="AP1542" s="118"/>
    </row>
    <row r="1543" spans="41:42">
      <c r="AO1543" s="118"/>
      <c r="AP1543" s="118"/>
    </row>
    <row r="1544" spans="41:42">
      <c r="AO1544" s="118"/>
      <c r="AP1544" s="118"/>
    </row>
    <row r="1545" spans="41:42">
      <c r="AO1545" s="118"/>
      <c r="AP1545" s="118"/>
    </row>
    <row r="1546" spans="41:42">
      <c r="AO1546" s="118"/>
      <c r="AP1546" s="118"/>
    </row>
    <row r="1547" spans="41:42">
      <c r="AO1547" s="118"/>
      <c r="AP1547" s="118"/>
    </row>
    <row r="1548" spans="41:42">
      <c r="AO1548" s="118"/>
      <c r="AP1548" s="118"/>
    </row>
    <row r="1549" spans="41:42">
      <c r="AO1549" s="118"/>
      <c r="AP1549" s="118"/>
    </row>
    <row r="1550" spans="41:42">
      <c r="AO1550" s="118"/>
      <c r="AP1550" s="118"/>
    </row>
    <row r="1551" spans="41:42">
      <c r="AO1551" s="118"/>
      <c r="AP1551" s="118"/>
    </row>
    <row r="1552" spans="41:42">
      <c r="AO1552" s="118"/>
      <c r="AP1552" s="118"/>
    </row>
    <row r="1553" spans="41:42">
      <c r="AO1553" s="118"/>
      <c r="AP1553" s="118"/>
    </row>
    <row r="1554" spans="41:42">
      <c r="AO1554" s="118"/>
      <c r="AP1554" s="118"/>
    </row>
    <row r="1555" spans="41:42">
      <c r="AO1555" s="118"/>
      <c r="AP1555" s="118"/>
    </row>
    <row r="1556" spans="41:42">
      <c r="AO1556" s="118"/>
      <c r="AP1556" s="118"/>
    </row>
    <row r="1557" spans="41:42">
      <c r="AO1557" s="118"/>
      <c r="AP1557" s="118"/>
    </row>
    <row r="1558" spans="41:42">
      <c r="AO1558" s="118"/>
      <c r="AP1558" s="118"/>
    </row>
    <row r="1559" spans="41:42">
      <c r="AO1559" s="118"/>
      <c r="AP1559" s="118"/>
    </row>
    <row r="1560" spans="41:42">
      <c r="AO1560" s="118"/>
      <c r="AP1560" s="118"/>
    </row>
    <row r="1561" spans="41:42">
      <c r="AO1561" s="118"/>
      <c r="AP1561" s="118"/>
    </row>
    <row r="1562" spans="41:42">
      <c r="AO1562" s="118"/>
      <c r="AP1562" s="118"/>
    </row>
    <row r="1563" spans="41:42">
      <c r="AO1563" s="118"/>
      <c r="AP1563" s="118"/>
    </row>
    <row r="1564" spans="41:42">
      <c r="AO1564" s="118"/>
      <c r="AP1564" s="118"/>
    </row>
    <row r="1565" spans="41:42">
      <c r="AO1565" s="118"/>
      <c r="AP1565" s="118"/>
    </row>
    <row r="1566" spans="41:42">
      <c r="AO1566" s="118"/>
      <c r="AP1566" s="118"/>
    </row>
    <row r="1567" spans="41:42">
      <c r="AO1567" s="118"/>
      <c r="AP1567" s="118"/>
    </row>
    <row r="1568" spans="41:42">
      <c r="AO1568" s="118"/>
      <c r="AP1568" s="118"/>
    </row>
    <row r="1569" spans="41:42">
      <c r="AO1569" s="118"/>
      <c r="AP1569" s="118"/>
    </row>
    <row r="1570" spans="41:42">
      <c r="AO1570" s="118"/>
      <c r="AP1570" s="118"/>
    </row>
    <row r="1571" spans="41:42">
      <c r="AO1571" s="118"/>
      <c r="AP1571" s="118"/>
    </row>
    <row r="1572" spans="41:42">
      <c r="AO1572" s="118"/>
      <c r="AP1572" s="118"/>
    </row>
    <row r="1573" spans="41:42">
      <c r="AO1573" s="118"/>
      <c r="AP1573" s="118"/>
    </row>
    <row r="1574" spans="41:42">
      <c r="AO1574" s="118"/>
      <c r="AP1574" s="118"/>
    </row>
    <row r="1575" spans="41:42">
      <c r="AO1575" s="118"/>
      <c r="AP1575" s="118"/>
    </row>
    <row r="1576" spans="41:42">
      <c r="AO1576" s="118"/>
      <c r="AP1576" s="118"/>
    </row>
    <row r="1577" spans="41:42">
      <c r="AO1577" s="118"/>
      <c r="AP1577" s="118"/>
    </row>
    <row r="1578" spans="41:42">
      <c r="AO1578" s="118"/>
      <c r="AP1578" s="118"/>
    </row>
    <row r="1579" spans="41:42">
      <c r="AO1579" s="118"/>
      <c r="AP1579" s="118"/>
    </row>
    <row r="1580" spans="41:42">
      <c r="AO1580" s="118"/>
      <c r="AP1580" s="118"/>
    </row>
    <row r="1581" spans="41:42">
      <c r="AO1581" s="118"/>
      <c r="AP1581" s="118"/>
    </row>
    <row r="1582" spans="41:42">
      <c r="AO1582" s="118"/>
      <c r="AP1582" s="118"/>
    </row>
    <row r="1583" spans="41:42">
      <c r="AO1583" s="118"/>
      <c r="AP1583" s="118"/>
    </row>
    <row r="1584" spans="41:42">
      <c r="AO1584" s="118"/>
      <c r="AP1584" s="118"/>
    </row>
    <row r="1585" spans="41:42">
      <c r="AO1585" s="118"/>
      <c r="AP1585" s="118"/>
    </row>
    <row r="1586" spans="41:42">
      <c r="AO1586" s="118"/>
      <c r="AP1586" s="118"/>
    </row>
    <row r="1587" spans="41:42">
      <c r="AO1587" s="118"/>
      <c r="AP1587" s="118"/>
    </row>
    <row r="1588" spans="41:42">
      <c r="AO1588" s="118"/>
      <c r="AP1588" s="118"/>
    </row>
    <row r="1589" spans="41:42">
      <c r="AO1589" s="118"/>
      <c r="AP1589" s="118"/>
    </row>
    <row r="1590" spans="41:42">
      <c r="AO1590" s="118"/>
      <c r="AP1590" s="118"/>
    </row>
    <row r="1591" spans="41:42">
      <c r="AO1591" s="118"/>
      <c r="AP1591" s="118"/>
    </row>
    <row r="1592" spans="41:42">
      <c r="AO1592" s="118"/>
      <c r="AP1592" s="118"/>
    </row>
    <row r="1593" spans="41:42">
      <c r="AO1593" s="118"/>
      <c r="AP1593" s="118"/>
    </row>
    <row r="1594" spans="41:42">
      <c r="AO1594" s="118"/>
      <c r="AP1594" s="118"/>
    </row>
    <row r="1595" spans="41:42">
      <c r="AO1595" s="118"/>
      <c r="AP1595" s="118"/>
    </row>
    <row r="1596" spans="41:42">
      <c r="AO1596" s="118"/>
      <c r="AP1596" s="118"/>
    </row>
    <row r="1597" spans="41:42">
      <c r="AO1597" s="118"/>
      <c r="AP1597" s="118"/>
    </row>
    <row r="1598" spans="41:42">
      <c r="AO1598" s="118"/>
      <c r="AP1598" s="118"/>
    </row>
    <row r="1599" spans="41:42">
      <c r="AO1599" s="118"/>
      <c r="AP1599" s="118"/>
    </row>
    <row r="1600" spans="41:42">
      <c r="AO1600" s="118"/>
      <c r="AP1600" s="118"/>
    </row>
    <row r="1601" spans="41:42">
      <c r="AO1601" s="118"/>
      <c r="AP1601" s="118"/>
    </row>
    <row r="1602" spans="41:42">
      <c r="AO1602" s="118"/>
      <c r="AP1602" s="118"/>
    </row>
    <row r="1603" spans="41:42">
      <c r="AO1603" s="118"/>
      <c r="AP1603" s="118"/>
    </row>
    <row r="1604" spans="41:42">
      <c r="AO1604" s="118"/>
      <c r="AP1604" s="118"/>
    </row>
    <row r="1605" spans="41:42">
      <c r="AO1605" s="118"/>
      <c r="AP1605" s="118"/>
    </row>
    <row r="1606" spans="41:42">
      <c r="AO1606" s="118"/>
      <c r="AP1606" s="118"/>
    </row>
    <row r="1607" spans="41:42">
      <c r="AO1607" s="118"/>
      <c r="AP1607" s="118"/>
    </row>
    <row r="1608" spans="41:42">
      <c r="AO1608" s="118"/>
      <c r="AP1608" s="118"/>
    </row>
    <row r="1609" spans="41:42">
      <c r="AO1609" s="118"/>
      <c r="AP1609" s="118"/>
    </row>
    <row r="1610" spans="41:42">
      <c r="AO1610" s="118"/>
      <c r="AP1610" s="118"/>
    </row>
    <row r="1611" spans="41:42">
      <c r="AO1611" s="118"/>
      <c r="AP1611" s="118"/>
    </row>
    <row r="1612" spans="41:42">
      <c r="AO1612" s="118"/>
      <c r="AP1612" s="118"/>
    </row>
    <row r="1613" spans="41:42">
      <c r="AO1613" s="118"/>
      <c r="AP1613" s="118"/>
    </row>
    <row r="1614" spans="41:42">
      <c r="AO1614" s="118"/>
      <c r="AP1614" s="118"/>
    </row>
    <row r="1615" spans="41:42">
      <c r="AO1615" s="118"/>
      <c r="AP1615" s="118"/>
    </row>
    <row r="1616" spans="41:42">
      <c r="AO1616" s="118"/>
      <c r="AP1616" s="118"/>
    </row>
    <row r="1617" spans="41:42">
      <c r="AO1617" s="118"/>
      <c r="AP1617" s="118"/>
    </row>
    <row r="1618" spans="41:42">
      <c r="AO1618" s="118"/>
      <c r="AP1618" s="118"/>
    </row>
    <row r="1619" spans="41:42">
      <c r="AO1619" s="118"/>
      <c r="AP1619" s="118"/>
    </row>
    <row r="1620" spans="41:42">
      <c r="AO1620" s="118"/>
      <c r="AP1620" s="118"/>
    </row>
    <row r="1621" spans="41:42">
      <c r="AO1621" s="118"/>
      <c r="AP1621" s="118"/>
    </row>
    <row r="1622" spans="41:42">
      <c r="AO1622" s="118"/>
      <c r="AP1622" s="118"/>
    </row>
    <row r="1623" spans="41:42">
      <c r="AO1623" s="118"/>
      <c r="AP1623" s="118"/>
    </row>
    <row r="1624" spans="41:42">
      <c r="AO1624" s="118"/>
      <c r="AP1624" s="118"/>
    </row>
    <row r="1625" spans="41:42">
      <c r="AO1625" s="118"/>
      <c r="AP1625" s="118"/>
    </row>
    <row r="1626" spans="41:42">
      <c r="AO1626" s="118"/>
      <c r="AP1626" s="118"/>
    </row>
    <row r="1627" spans="41:42">
      <c r="AO1627" s="118"/>
      <c r="AP1627" s="118"/>
    </row>
    <row r="1628" spans="41:42">
      <c r="AO1628" s="118"/>
      <c r="AP1628" s="118"/>
    </row>
    <row r="1629" spans="41:42">
      <c r="AO1629" s="118"/>
      <c r="AP1629" s="118"/>
    </row>
    <row r="1630" spans="41:42">
      <c r="AO1630" s="118"/>
      <c r="AP1630" s="118"/>
    </row>
    <row r="1631" spans="41:42">
      <c r="AO1631" s="118"/>
      <c r="AP1631" s="118"/>
    </row>
    <row r="1632" spans="41:42">
      <c r="AO1632" s="118"/>
      <c r="AP1632" s="118"/>
    </row>
    <row r="1633" spans="41:42">
      <c r="AO1633" s="118"/>
      <c r="AP1633" s="118"/>
    </row>
    <row r="1634" spans="41:42">
      <c r="AO1634" s="118"/>
      <c r="AP1634" s="118"/>
    </row>
    <row r="1635" spans="41:42">
      <c r="AO1635" s="118"/>
      <c r="AP1635" s="118"/>
    </row>
    <row r="1636" spans="41:42">
      <c r="AO1636" s="118"/>
      <c r="AP1636" s="118"/>
    </row>
    <row r="1637" spans="41:42">
      <c r="AO1637" s="118"/>
      <c r="AP1637" s="118"/>
    </row>
    <row r="1638" spans="41:42">
      <c r="AO1638" s="118"/>
      <c r="AP1638" s="118"/>
    </row>
    <row r="1639" spans="41:42">
      <c r="AO1639" s="118"/>
      <c r="AP1639" s="118"/>
    </row>
    <row r="1640" spans="41:42">
      <c r="AO1640" s="118"/>
      <c r="AP1640" s="118"/>
    </row>
    <row r="1641" spans="41:42">
      <c r="AO1641" s="118"/>
      <c r="AP1641" s="118"/>
    </row>
    <row r="1642" spans="41:42">
      <c r="AO1642" s="118"/>
      <c r="AP1642" s="118"/>
    </row>
    <row r="1643" spans="41:42">
      <c r="AO1643" s="118"/>
      <c r="AP1643" s="118"/>
    </row>
    <row r="1644" spans="41:42">
      <c r="AO1644" s="118"/>
      <c r="AP1644" s="118"/>
    </row>
    <row r="1645" spans="41:42">
      <c r="AO1645" s="118"/>
      <c r="AP1645" s="118"/>
    </row>
    <row r="1646" spans="41:42">
      <c r="AO1646" s="118"/>
      <c r="AP1646" s="118"/>
    </row>
    <row r="1647" spans="41:42">
      <c r="AO1647" s="118"/>
      <c r="AP1647" s="118"/>
    </row>
    <row r="1648" spans="41:42">
      <c r="AO1648" s="118"/>
      <c r="AP1648" s="118"/>
    </row>
    <row r="1649" spans="41:42">
      <c r="AO1649" s="118"/>
      <c r="AP1649" s="118"/>
    </row>
    <row r="1650" spans="41:42">
      <c r="AO1650" s="118"/>
      <c r="AP1650" s="118"/>
    </row>
    <row r="1651" spans="41:42">
      <c r="AO1651" s="118"/>
      <c r="AP1651" s="118"/>
    </row>
    <row r="1652" spans="41:42">
      <c r="AO1652" s="118"/>
      <c r="AP1652" s="118"/>
    </row>
    <row r="1653" spans="41:42">
      <c r="AO1653" s="118"/>
      <c r="AP1653" s="118"/>
    </row>
    <row r="1654" spans="41:42">
      <c r="AO1654" s="118"/>
      <c r="AP1654" s="118"/>
    </row>
    <row r="1655" spans="41:42">
      <c r="AO1655" s="118"/>
      <c r="AP1655" s="118"/>
    </row>
    <row r="1656" spans="41:42">
      <c r="AO1656" s="118"/>
      <c r="AP1656" s="118"/>
    </row>
    <row r="1657" spans="41:42">
      <c r="AO1657" s="118"/>
      <c r="AP1657" s="118"/>
    </row>
    <row r="1658" spans="41:42">
      <c r="AO1658" s="118"/>
      <c r="AP1658" s="118"/>
    </row>
    <row r="1659" spans="41:42">
      <c r="AO1659" s="118"/>
      <c r="AP1659" s="118"/>
    </row>
    <row r="1660" spans="41:42">
      <c r="AO1660" s="118"/>
      <c r="AP1660" s="118"/>
    </row>
    <row r="1661" spans="41:42">
      <c r="AO1661" s="118"/>
      <c r="AP1661" s="118"/>
    </row>
    <row r="1662" spans="41:42">
      <c r="AO1662" s="118"/>
      <c r="AP1662" s="118"/>
    </row>
    <row r="1663" spans="41:42">
      <c r="AO1663" s="118"/>
      <c r="AP1663" s="118"/>
    </row>
    <row r="1664" spans="41:42">
      <c r="AO1664" s="118"/>
      <c r="AP1664" s="118"/>
    </row>
    <row r="1665" spans="41:42">
      <c r="AO1665" s="118"/>
      <c r="AP1665" s="118"/>
    </row>
    <row r="1666" spans="41:42">
      <c r="AO1666" s="118"/>
      <c r="AP1666" s="118"/>
    </row>
    <row r="1667" spans="41:42">
      <c r="AO1667" s="118"/>
      <c r="AP1667" s="118"/>
    </row>
    <row r="1668" spans="41:42">
      <c r="AO1668" s="118"/>
      <c r="AP1668" s="118"/>
    </row>
    <row r="1669" spans="41:42">
      <c r="AO1669" s="118"/>
      <c r="AP1669" s="118"/>
    </row>
    <row r="1670" spans="41:42">
      <c r="AO1670" s="118"/>
      <c r="AP1670" s="118"/>
    </row>
    <row r="1671" spans="41:42">
      <c r="AO1671" s="118"/>
      <c r="AP1671" s="118"/>
    </row>
    <row r="1672" spans="41:42">
      <c r="AO1672" s="118"/>
      <c r="AP1672" s="118"/>
    </row>
    <row r="1673" spans="41:42">
      <c r="AO1673" s="118"/>
      <c r="AP1673" s="118"/>
    </row>
    <row r="1674" spans="41:42">
      <c r="AO1674" s="118"/>
      <c r="AP1674" s="118"/>
    </row>
    <row r="1675" spans="41:42">
      <c r="AO1675" s="118"/>
      <c r="AP1675" s="118"/>
    </row>
    <row r="1676" spans="41:42">
      <c r="AO1676" s="118"/>
      <c r="AP1676" s="118"/>
    </row>
    <row r="1677" spans="41:42">
      <c r="AO1677" s="118"/>
      <c r="AP1677" s="118"/>
    </row>
    <row r="1678" spans="41:42">
      <c r="AO1678" s="118"/>
      <c r="AP1678" s="118"/>
    </row>
    <row r="1679" spans="41:42">
      <c r="AO1679" s="118"/>
      <c r="AP1679" s="118"/>
    </row>
    <row r="1680" spans="41:42">
      <c r="AO1680" s="118"/>
      <c r="AP1680" s="118"/>
    </row>
    <row r="1681" spans="41:42">
      <c r="AO1681" s="118"/>
      <c r="AP1681" s="118"/>
    </row>
    <row r="1682" spans="41:42">
      <c r="AO1682" s="118"/>
      <c r="AP1682" s="118"/>
    </row>
    <row r="1683" spans="41:42">
      <c r="AO1683" s="118"/>
      <c r="AP1683" s="118"/>
    </row>
    <row r="1684" spans="41:42">
      <c r="AO1684" s="118"/>
      <c r="AP1684" s="118"/>
    </row>
    <row r="1685" spans="41:42">
      <c r="AO1685" s="118"/>
      <c r="AP1685" s="118"/>
    </row>
    <row r="1686" spans="41:42">
      <c r="AO1686" s="118"/>
      <c r="AP1686" s="118"/>
    </row>
    <row r="1687" spans="41:42">
      <c r="AO1687" s="118"/>
      <c r="AP1687" s="118"/>
    </row>
    <row r="1688" spans="41:42">
      <c r="AO1688" s="118"/>
      <c r="AP1688" s="118"/>
    </row>
  </sheetData>
  <sortState ref="B6:AY49">
    <sortCondition descending="1" ref="AS6:AS49"/>
  </sortState>
  <mergeCells count="12">
    <mergeCell ref="AU3:AU5"/>
    <mergeCell ref="A1:D1"/>
    <mergeCell ref="AB4:AJ4"/>
    <mergeCell ref="E3:W3"/>
    <mergeCell ref="X3:AS3"/>
    <mergeCell ref="AR4:AR5"/>
    <mergeCell ref="AS4:AS5"/>
    <mergeCell ref="AK4:AQ4"/>
    <mergeCell ref="X4:AA4"/>
    <mergeCell ref="E4:U4"/>
    <mergeCell ref="V4:V5"/>
    <mergeCell ref="W4:W5"/>
  </mergeCells>
  <phoneticPr fontId="2" type="noConversion"/>
  <pageMargins left="0.35433070866141736" right="0" top="0.55118110236220474" bottom="0.5511811023622047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</dc:creator>
  <cp:lastModifiedBy>Katia</cp:lastModifiedBy>
  <cp:lastPrinted>2019-10-25T11:00:01Z</cp:lastPrinted>
  <dcterms:created xsi:type="dcterms:W3CDTF">2017-03-21T01:06:55Z</dcterms:created>
  <dcterms:modified xsi:type="dcterms:W3CDTF">2019-10-25T11:56:15Z</dcterms:modified>
</cp:coreProperties>
</file>